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Dokumente\_BBS\IHK\Prüfung\_Bewertung\"/>
    </mc:Choice>
  </mc:AlternateContent>
  <xr:revisionPtr revIDLastSave="0" documentId="13_ncr:1_{C6EF16B8-0D1C-4F10-88C3-AA97FC0C81F8}" xr6:coauthVersionLast="47" xr6:coauthVersionMax="47" xr10:uidLastSave="{00000000-0000-0000-0000-000000000000}"/>
  <bookViews>
    <workbookView xWindow="-120" yWindow="-120" windowWidth="38640" windowHeight="21240" tabRatio="851" xr2:uid="{00000000-000D-0000-FFFF-FFFF00000000}"/>
  </bookViews>
  <sheets>
    <sheet name="BEWERTUNG" sheetId="17" r:id="rId1"/>
    <sheet name="Protokoll (Kreuze)" sheetId="22" r:id="rId2"/>
    <sheet name="NS" sheetId="2" r:id="rId3"/>
    <sheet name="Beispiele" sheetId="23" r:id="rId4"/>
  </sheets>
  <definedNames>
    <definedName name="_xlnm.Print_Titles" localSheetId="0">BEWERTUNG!$1:$3</definedName>
    <definedName name="solver_adj" localSheetId="0" hidden="1">BEWERTUNG!#REF!</definedName>
    <definedName name="solver_adj" localSheetId="1" hidden="1">'Protokoll (Kreuze)'!#REF!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0" hidden="1">BEWERTUNG!#REF!</definedName>
    <definedName name="solver_lhs1" localSheetId="1" hidden="1">'Protokoll (Kreuze)'!#REF!</definedName>
    <definedName name="solver_lin" localSheetId="0" hidden="1">2</definedName>
    <definedName name="solver_lin" localSheetId="1" hidden="1">2</definedName>
    <definedName name="solver_neg" localSheetId="0" hidden="1">2</definedName>
    <definedName name="solver_neg" localSheetId="1" hidden="1">2</definedName>
    <definedName name="solver_num" localSheetId="0" hidden="1">1</definedName>
    <definedName name="solver_num" localSheetId="1" hidden="1">1</definedName>
    <definedName name="solver_nwt" localSheetId="0" hidden="1">1</definedName>
    <definedName name="solver_nwt" localSheetId="1" hidden="1">1</definedName>
    <definedName name="solver_opt" localSheetId="0" hidden="1">BEWERTUNG!#REF!</definedName>
    <definedName name="solver_opt" localSheetId="1" hidden="1">'Protokoll (Kreuze)'!#REF!</definedName>
    <definedName name="solver_pre" localSheetId="0" hidden="1">0.000001</definedName>
    <definedName name="solver_pre" localSheetId="1" hidden="1">0.000001</definedName>
    <definedName name="solver_rel1" localSheetId="0" hidden="1">3</definedName>
    <definedName name="solver_rel1" localSheetId="1" hidden="1">3</definedName>
    <definedName name="solver_rhs1" localSheetId="0" hidden="1">0</definedName>
    <definedName name="solver_rhs1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tim" localSheetId="0" hidden="1">100</definedName>
    <definedName name="solver_tim" localSheetId="1" hidden="1">100</definedName>
    <definedName name="solver_tol" localSheetId="0" hidden="1">0.05</definedName>
    <definedName name="solver_tol" localSheetId="1" hidden="1">0.05</definedName>
    <definedName name="solver_typ" localSheetId="0" hidden="1">1</definedName>
    <definedName name="solver_typ" localSheetId="1" hidden="1">1</definedName>
    <definedName name="solver_val" localSheetId="0" hidden="1">30</definedName>
    <definedName name="solver_val" localSheetId="1" hidden="1">30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7" l="1"/>
  <c r="E1" i="22"/>
  <c r="A28" i="22"/>
  <c r="A144" i="17"/>
  <c r="P147" i="17"/>
  <c r="J147" i="17"/>
  <c r="A147" i="17"/>
  <c r="P98" i="17"/>
  <c r="P91" i="17"/>
  <c r="P82" i="17"/>
  <c r="P67" i="17"/>
  <c r="P60" i="17"/>
  <c r="P37" i="17"/>
  <c r="P33" i="17"/>
  <c r="P27" i="17"/>
  <c r="P21" i="17"/>
  <c r="P16" i="17"/>
  <c r="P9" i="17"/>
  <c r="O109" i="17"/>
  <c r="O51" i="17"/>
  <c r="D142" i="17"/>
  <c r="D143" i="17"/>
  <c r="I143" i="17"/>
  <c r="I142" i="17"/>
  <c r="H144" i="17"/>
  <c r="K144" i="17"/>
  <c r="P144" i="17"/>
</calcChain>
</file>

<file path=xl/sharedStrings.xml><?xml version="1.0" encoding="utf-8"?>
<sst xmlns="http://schemas.openxmlformats.org/spreadsheetml/2006/main" count="300" uniqueCount="268">
  <si>
    <t>Teil 2</t>
  </si>
  <si>
    <t>Bewertungsbogen IT-Berufe AO2020</t>
  </si>
  <si>
    <t>FR AE</t>
  </si>
  <si>
    <t>Prüfungsausschuss:</t>
  </si>
  <si>
    <t>Arbeitgebervertreter</t>
  </si>
  <si>
    <t>Arbeitnehmervertreter</t>
  </si>
  <si>
    <t>Lehrkraft</t>
  </si>
  <si>
    <t>A.1</t>
  </si>
  <si>
    <t>Gesamtgestaltung der Dokumentation*</t>
  </si>
  <si>
    <t>max.
10 Punkte</t>
  </si>
  <si>
    <t>Ergebnis</t>
  </si>
  <si>
    <t>A.1.1</t>
  </si>
  <si>
    <r>
      <t>Formal</t>
    </r>
    <r>
      <rPr>
        <sz val="12"/>
        <rFont val="Arial"/>
        <family val="2"/>
      </rPr>
      <t xml:space="preserve"> - Ist die Dokumentation formal vollständig? </t>
    </r>
    <r>
      <rPr>
        <sz val="10"/>
        <rFont val="Arial"/>
        <family val="2"/>
      </rPr>
      <t>Deckblatt, Inhalts-</t>
    </r>
  </si>
  <si>
    <t>verzeichnis (Gliederung), Paginierung, Firmenportrait, Soll-/Ist-Zeitplan, Quellen-,</t>
  </si>
  <si>
    <r>
      <t xml:space="preserve">Anlagenverzeichnis, </t>
    </r>
    <r>
      <rPr>
        <i/>
        <sz val="10"/>
        <rFont val="Arial"/>
        <family val="2"/>
      </rPr>
      <t>max. 15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Seiten Dokumentation (nach dem Inhaltsverzeichnis</t>
    </r>
  </si>
  <si>
    <r>
      <rPr>
        <i/>
        <sz val="10"/>
        <rFont val="Arial"/>
        <family val="2"/>
      </rPr>
      <t xml:space="preserve">gezählt), max. 15 </t>
    </r>
    <r>
      <rPr>
        <sz val="10"/>
        <rFont val="Arial"/>
        <family val="2"/>
      </rPr>
      <t xml:space="preserve">Seiten an (notwendigen) Anlagen (FI-Anwend. </t>
    </r>
    <r>
      <rPr>
        <i/>
        <sz val="10"/>
        <rFont val="Arial"/>
        <family val="2"/>
      </rPr>
      <t xml:space="preserve">max. 30 </t>
    </r>
    <r>
      <rPr>
        <sz val="10"/>
        <rFont val="Arial"/>
        <family val="2"/>
      </rPr>
      <t>Seiten);</t>
    </r>
  </si>
  <si>
    <t>Ergänzungen: Internetlinks mit Angabe von Datum/Uhrzeit, Kopie Projektantrag</t>
  </si>
  <si>
    <t>A.1.2</t>
  </si>
  <si>
    <r>
      <t>Sprachlich</t>
    </r>
    <r>
      <rPr>
        <sz val="12"/>
        <rFont val="Arial"/>
        <family val="2"/>
      </rPr>
      <t xml:space="preserve"> - Entspricht die sprachliche Gestaltung einer fachlichen</t>
    </r>
  </si>
  <si>
    <r>
      <t xml:space="preserve">Dokumentation? </t>
    </r>
    <r>
      <rPr>
        <sz val="10"/>
        <rFont val="Arial"/>
        <family val="2"/>
      </rPr>
      <t>Satzbau, Stil (Ausdruck, personenneutral), Rechtschreibung,</t>
    </r>
  </si>
  <si>
    <t>Zeichensetzung, Grammatik, Silbentrennung, Gebrauch von Fachbegriffen</t>
  </si>
  <si>
    <t>A.1.3</t>
  </si>
  <si>
    <r>
      <t>Optisch</t>
    </r>
    <r>
      <rPr>
        <sz val="12"/>
        <rFont val="Arial"/>
        <family val="2"/>
      </rPr>
      <t xml:space="preserve"> - Wie ist der optische Eindruck? </t>
    </r>
    <r>
      <rPr>
        <sz val="10"/>
        <rFont val="Arial"/>
        <family val="2"/>
      </rPr>
      <t>Übersichtlichkeit, Seiten-</t>
    </r>
  </si>
  <si>
    <t xml:space="preserve">layout, einheitliche Gestaltung/Design, Kopf-/Fußzeile, Anlagenverzeichnis; </t>
  </si>
  <si>
    <r>
      <t>festgelegt durch IHK sind: Schriftgröße:</t>
    </r>
    <r>
      <rPr>
        <i/>
        <sz val="10"/>
        <rFont val="Arial"/>
        <family val="2"/>
      </rPr>
      <t>11</t>
    </r>
    <r>
      <rPr>
        <sz val="10"/>
        <rFont val="Arial"/>
        <family val="2"/>
      </rPr>
      <t>, Schriftart:</t>
    </r>
    <r>
      <rPr>
        <i/>
        <sz val="10"/>
        <rFont val="Arial"/>
        <family val="2"/>
      </rPr>
      <t>Arial</t>
    </r>
    <r>
      <rPr>
        <sz val="10"/>
        <rFont val="Arial"/>
        <family val="2"/>
      </rPr>
      <t>, Seitenrand:</t>
    </r>
    <r>
      <rPr>
        <i/>
        <sz val="10"/>
        <rFont val="Arial"/>
        <family val="2"/>
      </rPr>
      <t>2,5 cm</t>
    </r>
  </si>
  <si>
    <t>A.2</t>
  </si>
  <si>
    <t>Fachlicher Inhalt</t>
  </si>
  <si>
    <t>A.2.1</t>
  </si>
  <si>
    <r>
      <t>Darstellung des Projekts</t>
    </r>
    <r>
      <rPr>
        <sz val="12"/>
        <rFont val="Arial"/>
        <family val="2"/>
      </rPr>
      <t xml:space="preserve"> - Ist ein strukturierter Ablauf erkennbar?</t>
    </r>
  </si>
  <si>
    <t xml:space="preserve">Ausgangssituation (Autraggeber, -nehmer), Gliederung der Vorgehensweise, </t>
  </si>
  <si>
    <t xml:space="preserve">Vollständigkeit im Projektablauf, Ist-/Soll-Zustand (evtl. Pflichten-/Lastenheft), </t>
  </si>
  <si>
    <t>begründete Abweichungen, Zeitaufwand, Projektergebnis</t>
  </si>
  <si>
    <t>A.2.2</t>
  </si>
  <si>
    <r>
      <t xml:space="preserve">Darstellung des Projekts </t>
    </r>
    <r>
      <rPr>
        <sz val="12"/>
        <rFont val="Arial"/>
        <family val="2"/>
      </rPr>
      <t>- Sind die durchgeführten Projekt-</t>
    </r>
  </si>
  <si>
    <r>
      <t xml:space="preserve">schritte jeweils vollständig dargestellt? </t>
    </r>
    <r>
      <rPr>
        <sz val="10"/>
        <rFont val="Arial"/>
        <family val="2"/>
      </rPr>
      <t>Siehe Projektdarstellung A.2.1.</t>
    </r>
  </si>
  <si>
    <t>A.2.3</t>
  </si>
  <si>
    <r>
      <t>Darstellung der Einflussfaktoren</t>
    </r>
    <r>
      <rPr>
        <sz val="12"/>
        <rFont val="Arial"/>
        <family val="2"/>
      </rPr>
      <t xml:space="preserve"> - Sind wichtige Einflussfaktoren</t>
    </r>
  </si>
  <si>
    <r>
      <t>beschrieben?</t>
    </r>
    <r>
      <rPr>
        <sz val="10"/>
        <rFont val="Arial"/>
        <family val="2"/>
      </rPr>
      <t xml:space="preserve"> Ist-/Soll-Zustand, Normen/Gesetze/Richtlinien, hausinterne bzw.</t>
    </r>
  </si>
  <si>
    <t>Kundenvorgaben, Schnittstellen, Störungen des geplanten Ablaufs, Änderungs-</t>
  </si>
  <si>
    <t>wünsche, Alternativen und Entscheidungen begründet, Bezug zum Projektantrag</t>
  </si>
  <si>
    <t>A.2.4</t>
  </si>
  <si>
    <r>
      <t>Fachliche Kompetenz</t>
    </r>
    <r>
      <rPr>
        <sz val="12"/>
        <rFont val="Arial"/>
        <family val="2"/>
      </rPr>
      <t xml:space="preserve"> - Wie ist die Vorgehensweise beschrieben? </t>
    </r>
  </si>
  <si>
    <t>fachlich richtig, Verständlichkeit/eigenständig formuliert (Zitate u.Quellen erkennbar)</t>
  </si>
  <si>
    <t>Bezug zum Ist-/Soll-Zustand (Pflichten-/Lastenheft), begründet, nachvollziehbar, be-</t>
  </si>
  <si>
    <t>rücksichtigt bei Entscheidungen kaufm./techn.Aspekte und erläutert diese mit Fach-</t>
  </si>
  <si>
    <t>begriffen, Entscheidungen erfolgen durch "Analyse der Anforderungen", "Vergleich</t>
  </si>
  <si>
    <t>verschiedener Alternativen" und "begründete Auswahl der Realisierung"</t>
  </si>
  <si>
    <t>Prüfungsbereich 1 - Betriebl. Projektarbeit (Dokumentation):</t>
  </si>
  <si>
    <t xml:space="preserve">Projektantrag genehmigt am: </t>
  </si>
  <si>
    <r>
      <rPr>
        <b/>
        <sz val="10"/>
        <rFont val="Arial"/>
        <family val="2"/>
      </rPr>
      <t>* Hinweis zur Projektdauer: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Projektdauer 40 Stunden:</t>
    </r>
    <r>
      <rPr>
        <sz val="10"/>
        <rFont val="Arial"/>
        <family val="2"/>
      </rPr>
      <t xml:space="preserve"> Fachinformatiker/in FR SI Systemintegration, </t>
    </r>
  </si>
  <si>
    <t>FR DPA Daten- und Prozessanalyse, FR DV Digitale Vernetzung, SE IT-System-Elektroniker/in,</t>
  </si>
  <si>
    <t>Kauffrau/-mann für SM IT-System-Management, DM für Digitalisierungsmanagement</t>
  </si>
  <si>
    <r>
      <rPr>
        <i/>
        <sz val="10"/>
        <rFont val="Arial"/>
        <family val="2"/>
      </rPr>
      <t>Projektdauer 80 Stunden:</t>
    </r>
    <r>
      <rPr>
        <sz val="10"/>
        <rFont val="Arial"/>
        <family val="2"/>
      </rPr>
      <t xml:space="preserve"> FR AE Fachinformatiker/in Fachrichtung Anwendungsentwicklung</t>
    </r>
  </si>
  <si>
    <t>A.3</t>
  </si>
  <si>
    <t>Präsentation/Vortrag - 15 Minuten</t>
  </si>
  <si>
    <t>A.3.1</t>
  </si>
  <si>
    <t>Aufbau und inhaltliche Struktur</t>
  </si>
  <si>
    <t>Sachliche, zeitliche Gliederung/Aufteilung</t>
  </si>
  <si>
    <t>unklar</t>
  </si>
  <si>
    <t>klar</t>
  </si>
  <si>
    <t>Nutzung Vorgabezeit (15 Min.)/zielgruppengerechte Darstellung</t>
  </si>
  <si>
    <t>weniger gut</t>
  </si>
  <si>
    <t>gut</t>
  </si>
  <si>
    <t>A.3.2</t>
  </si>
  <si>
    <t>Präsentationstechnik/(non-)verbale Gestaltung</t>
  </si>
  <si>
    <t>Sprechtempo</t>
  </si>
  <si>
    <t>zu schnell/langsam</t>
  </si>
  <si>
    <t>angepasst</t>
  </si>
  <si>
    <t>Sprechweise</t>
  </si>
  <si>
    <t>eintönig</t>
  </si>
  <si>
    <t>abwechslungsreich</t>
  </si>
  <si>
    <t>Lautstärke</t>
  </si>
  <si>
    <t>zu laut/leise</t>
  </si>
  <si>
    <t>sehr gut verständlich</t>
  </si>
  <si>
    <t>Ausdrucksweise</t>
  </si>
  <si>
    <t>Blickkontakt</t>
  </si>
  <si>
    <t>wenig</t>
  </si>
  <si>
    <t>Körpersprache</t>
  </si>
  <si>
    <t>unsicher</t>
  </si>
  <si>
    <t>sicher</t>
  </si>
  <si>
    <t>A.3.3</t>
  </si>
  <si>
    <t>Medieneinsatz</t>
  </si>
  <si>
    <t>Qualität/Gestaltung der Unterlagen</t>
  </si>
  <si>
    <t>ungekonnt</t>
  </si>
  <si>
    <t>passend/gekonnt</t>
  </si>
  <si>
    <t>A.4</t>
  </si>
  <si>
    <t>Fachgespräch - 15 Minuten</t>
  </si>
  <si>
    <t>(Aufgaben/Themen siehe Protokoll zum Fachgespräch)</t>
  </si>
  <si>
    <t>A.4.1</t>
  </si>
  <si>
    <t>Projektbezogener Fachhintergrund und Fachwissen</t>
  </si>
  <si>
    <t>Projektbezogener Fachhintergrund</t>
  </si>
  <si>
    <t>Fachwissen</t>
  </si>
  <si>
    <t>A.4.2</t>
  </si>
  <si>
    <t>Kommunikative Kompetenz</t>
  </si>
  <si>
    <t>Engagement</t>
  </si>
  <si>
    <t>schwach</t>
  </si>
  <si>
    <t>stark</t>
  </si>
  <si>
    <t>Argumentation</t>
  </si>
  <si>
    <t>nicht überzeugend</t>
  </si>
  <si>
    <t>überzeugend</t>
  </si>
  <si>
    <t>Artikulation</t>
  </si>
  <si>
    <t>undeutlich</t>
  </si>
  <si>
    <t>deutlich</t>
  </si>
  <si>
    <t>Flexiblität</t>
  </si>
  <si>
    <t>Prüfungsbereich 1 - Präsentation/Fachgespräch:</t>
  </si>
  <si>
    <t>Prüfungsbereich 1: Betriebliche Projektarbeit (Dokumentation)</t>
  </si>
  <si>
    <t>Die Ausführung der Projektarbeit wird mit praxisbezogenen Unterlagen dokumentiert. Durch die Projektarbeit und</t>
  </si>
  <si>
    <t>deren Dokumentation soll der Prüfling belegen, dass er Arbeitsabläufe und Teilaufgaben zielorientiert unter Beach-</t>
  </si>
  <si>
    <t>tung wirtschaftlicher, technischer, organisatorischer und zeitlicher Vorgaben selbständig planen und kundengerecht</t>
  </si>
  <si>
    <t>umsetzen sowie Dokumentationen kundengerecht anfertigen, zusammenstellen und modifizieren kann. (aus: IHK,</t>
  </si>
  <si>
    <t>Informationen über ehrenamtliche Prüfertätigkeit in den Berufen der Informations und Telekommunikationstechnik)</t>
  </si>
  <si>
    <t>Der Prüfungsausschuss bewertet die Projektarbeit anhand der Dokumentation. Dabei wird nicht das Ergebnis - z. B.</t>
  </si>
  <si>
    <t>ein lauffähiges Programm - herangezogen, sondern der Arbeitsprozess. Die Dokumentation ist keine wissenschaft-</t>
  </si>
  <si>
    <t>liche Abhandlung, sondern eine handlungsorientierte Darstellung des Projektablaufs mit praxisbezogenen, d.h. betrieb-</t>
  </si>
  <si>
    <t>üblichen Unterlagen. (aus: bmb+f Entwicklungsprojekt, Umsetzungshilfen für die neue Prüfungsstruktur der IT-Berufe)</t>
  </si>
  <si>
    <t>Prüfungsbereich 1: Präsentation/Fachgespräch</t>
  </si>
  <si>
    <t>Durch die Präsentation einschließlich Fachgespräch soll der Prüfling zeigen, dass er fachbezogene Probleme</t>
  </si>
  <si>
    <t>und Lösungskonzepte zielgruppengerecht darstellen, den für die Projektarbeit relevanten fachlichen Hintergrund</t>
  </si>
  <si>
    <t>aufzeigen sowie die Vorgehensweise im Projekt begründen kann. (aus: IHK, Informationen über ehrenamtliche</t>
  </si>
  <si>
    <t>Prüfertätigkeit in den Berufen der Informations- und Telekommunikationstechnik)</t>
  </si>
  <si>
    <t>Ergänzungen/Kommentare:</t>
  </si>
  <si>
    <t>Berechnung Ergebnis Teil 2 Prüfungsbereich 1:</t>
  </si>
  <si>
    <t>Teil 2 der Abschlussprüfung</t>
  </si>
  <si>
    <t>Punkte</t>
  </si>
  <si>
    <t>Erg.1</t>
  </si>
  <si>
    <t>Betriebliche Projektarbeit</t>
  </si>
  <si>
    <t xml:space="preserve"> x  50  =</t>
  </si>
  <si>
    <t>Präsentation und  Fachgespräch</t>
  </si>
  <si>
    <t>Punkte / Note</t>
  </si>
  <si>
    <t>Summe</t>
  </si>
  <si>
    <t>Bewertungsschlüssel zum jeweiligen Arbeitsergebnis (AE):</t>
  </si>
  <si>
    <r>
      <rPr>
        <b/>
        <sz val="10"/>
        <rFont val="Arial"/>
        <family val="2"/>
      </rPr>
      <t>10 Punkte:</t>
    </r>
    <r>
      <rPr>
        <sz val="10"/>
        <rFont val="Arial"/>
        <family val="2"/>
      </rPr>
      <t xml:space="preserve"> Keine Mängel, das AE ist einwandfrei.</t>
    </r>
  </si>
  <si>
    <r>
      <rPr>
        <b/>
        <sz val="10"/>
        <rFont val="Arial"/>
        <family val="2"/>
      </rPr>
      <t>9 Punkte:</t>
    </r>
    <r>
      <rPr>
        <sz val="10"/>
        <rFont val="Arial"/>
        <family val="2"/>
      </rPr>
      <t xml:space="preserve"> Das AE weist sehr geringe Mängel auf.</t>
    </r>
  </si>
  <si>
    <r>
      <rPr>
        <b/>
        <sz val="10"/>
        <rFont val="Arial"/>
        <family val="2"/>
      </rPr>
      <t>8 Punkte:</t>
    </r>
    <r>
      <rPr>
        <sz val="10"/>
        <rFont val="Arial"/>
        <family val="2"/>
      </rPr>
      <t xml:space="preserve"> Das AE weist geringe Mängel auf.</t>
    </r>
  </si>
  <si>
    <r>
      <rPr>
        <b/>
        <sz val="10"/>
        <rFont val="Arial"/>
        <family val="2"/>
      </rPr>
      <t>7 Punkte:</t>
    </r>
    <r>
      <rPr>
        <sz val="10"/>
        <rFont val="Arial"/>
        <family val="2"/>
      </rPr>
      <t xml:space="preserve"> Das AE weist Mängel auf.</t>
    </r>
  </si>
  <si>
    <r>
      <rPr>
        <b/>
        <sz val="10"/>
        <rFont val="Arial"/>
        <family val="2"/>
      </rPr>
      <t>5 Punkte:</t>
    </r>
    <r>
      <rPr>
        <sz val="10"/>
        <rFont val="Arial"/>
        <family val="2"/>
      </rPr>
      <t xml:space="preserve"> Das AE weist gerade noch vertretbare Mängel auf.</t>
    </r>
    <r>
      <rPr>
        <b/>
        <sz val="10"/>
        <rFont val="Arial"/>
        <family val="2"/>
      </rPr>
      <t/>
    </r>
  </si>
  <si>
    <r>
      <rPr>
        <b/>
        <sz val="10"/>
        <rFont val="Arial"/>
        <family val="2"/>
      </rPr>
      <t>3 Punkte:</t>
    </r>
    <r>
      <rPr>
        <sz val="10"/>
        <rFont val="Arial"/>
        <family val="2"/>
      </rPr>
      <t xml:space="preserve"> Das AE weist größere Mängel auf.</t>
    </r>
  </si>
  <si>
    <r>
      <rPr>
        <b/>
        <sz val="10"/>
        <rFont val="Arial"/>
        <family val="2"/>
      </rPr>
      <t>0 Punkte:</t>
    </r>
    <r>
      <rPr>
        <sz val="10"/>
        <rFont val="Arial"/>
        <family val="2"/>
      </rPr>
      <t xml:space="preserve"> Das AE weist inhaltlich nicht mehr vertretbare Mängel auf,</t>
    </r>
  </si>
  <si>
    <r>
      <t xml:space="preserve">     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oder es wurde keine Prüfungsleistung erbracht.</t>
    </r>
  </si>
  <si>
    <t>Ergebnis im 100-Punkte-Notenschlüssel:</t>
  </si>
  <si>
    <t>100 – 92 = 1</t>
  </si>
  <si>
    <t>91 – 81 = 2</t>
  </si>
  <si>
    <t>80 – 67 = 3</t>
  </si>
  <si>
    <t>66 – 50 = 4</t>
  </si>
  <si>
    <t>49 – 30 = 5</t>
  </si>
  <si>
    <t>29 – 0 = 6</t>
  </si>
  <si>
    <t>sehr gut</t>
  </si>
  <si>
    <t>befriedigend</t>
  </si>
  <si>
    <t>ausreichend</t>
  </si>
  <si>
    <t>mangelhaft</t>
  </si>
  <si>
    <t>ungenügend</t>
  </si>
  <si>
    <t>Prüfung:</t>
  </si>
  <si>
    <t>IT-Berufe</t>
  </si>
  <si>
    <t>XXX Max Mustermann / 664711 XXX</t>
  </si>
  <si>
    <t>Prüflingsnummer:</t>
  </si>
  <si>
    <t>Name des Prüflings:</t>
  </si>
  <si>
    <t>Aufgabe/Thema</t>
  </si>
  <si>
    <t>Bitte ankreuzen: gelöst bzw. beantwortet</t>
  </si>
  <si>
    <t>Protokoll zum Fachgespräch</t>
  </si>
  <si>
    <t>ohne Hilfe,</t>
  </si>
  <si>
    <t>ohne Hilfe</t>
  </si>
  <si>
    <t>mit leichter</t>
  </si>
  <si>
    <t>mit großer</t>
  </si>
  <si>
    <t>nicht</t>
  </si>
  <si>
    <t>ausführlich</t>
  </si>
  <si>
    <t>Hilfe</t>
  </si>
  <si>
    <t>gelöst</t>
  </si>
  <si>
    <t>Unterschrift Arbeitgebervertreter</t>
  </si>
  <si>
    <t>Unterschrift Arbeitnehmervertreter</t>
  </si>
  <si>
    <t>Unterschrift Lehrkraft</t>
  </si>
  <si>
    <t>Notenschema</t>
  </si>
  <si>
    <t>von</t>
  </si>
  <si>
    <t>bis</t>
  </si>
  <si>
    <t>Note</t>
  </si>
  <si>
    <t>Abschlussprüfung Prüfungsbereiche Teil 2</t>
  </si>
  <si>
    <t>Prüfungsbereich Teil 1:</t>
  </si>
  <si>
    <t>Einrichten eines IT-gestützten Arbeitsplatzes</t>
  </si>
  <si>
    <t>Kurzform</t>
  </si>
  <si>
    <t>Beruf</t>
  </si>
  <si>
    <t>PB1</t>
  </si>
  <si>
    <t>PB2</t>
  </si>
  <si>
    <t>PB3</t>
  </si>
  <si>
    <t>PB4</t>
  </si>
  <si>
    <t>SM</t>
  </si>
  <si>
    <t>Kauffrau/-mann für IT-System-Management</t>
  </si>
  <si>
    <t>Abwicklung eines Kundenauftrages</t>
  </si>
  <si>
    <t>Einführen einer IT-Systemlösung</t>
  </si>
  <si>
    <t>Kaufmännische Unterstützungsprozesse</t>
  </si>
  <si>
    <t>Wirtschaft und Sozialkunde</t>
  </si>
  <si>
    <t>DM</t>
  </si>
  <si>
    <t>Kauffrau/-mann für Digitalisierungsmanagement</t>
  </si>
  <si>
    <t>Digitale Entwicklung von Prozessen</t>
  </si>
  <si>
    <t>Entwicklung eines digitalen Geschäftsmodells</t>
  </si>
  <si>
    <t>Fachinformatiker/in Anwendungsentwicklung</t>
  </si>
  <si>
    <t>Planen und Umsetzen eines Softwareprojekte</t>
  </si>
  <si>
    <t>Planen eines Softwareproduktes</t>
  </si>
  <si>
    <t>Entwicklung und Umsetzung von Algorithmen</t>
  </si>
  <si>
    <t>FR SI</t>
  </si>
  <si>
    <t>Fachinformatiker/in Systemintegration</t>
  </si>
  <si>
    <t>Planen und Umsetzen eines Projektes der Systemintegration</t>
  </si>
  <si>
    <t>Konzeption und Administration von IT-Systemen</t>
  </si>
  <si>
    <t>Analyse und Entwicklung von Netzwerken</t>
  </si>
  <si>
    <t>FR DPA</t>
  </si>
  <si>
    <t>Fachinformatiker/in Daten- und Prozessanalyse</t>
  </si>
  <si>
    <t>Planen und Durchführen eines Projektes der Datenanalyse</t>
  </si>
  <si>
    <t>Durchführen einer Prozessanalyse</t>
  </si>
  <si>
    <t>Sicherstellen der Datenqualität</t>
  </si>
  <si>
    <t>FR DV</t>
  </si>
  <si>
    <t>Fachinformatiker/in Digitale Vernetzung</t>
  </si>
  <si>
    <t>Planen und Umsetzen eines Projektes der digitalen Vernetzung</t>
  </si>
  <si>
    <t>Diagnose und Störbeseitigung in vernetzten Systemen</t>
  </si>
  <si>
    <t>Betrieb und Erweiterung von vernetzten Systemen</t>
  </si>
  <si>
    <t>SE</t>
  </si>
  <si>
    <t>IT-System-Elektroniker/in</t>
  </si>
  <si>
    <t>Erstellen, Ändern oder Erweitern von IT-Systemen und deren Infrastruktur</t>
  </si>
  <si>
    <t>Installation von und Service an IT-Geräten, IT-Systemen und IT-Infrastrukturen</t>
  </si>
  <si>
    <t>Anbindung von Geräten, Systemen und Betriebsmitteln an die Stromversorgung</t>
  </si>
  <si>
    <t>Einige Formulierungen aus Projektdokumentationen:</t>
  </si>
  <si>
    <t>Vorab wird etwas auf die einzelnen Kapitel eingegangen, bevor sie wirklich genauer erläutert werden.</t>
  </si>
  <si>
    <t>Zu Beginn der Dokumentation geht es um den Projektanlass und um die</t>
  </si>
  <si>
    <t>Ausgangssituation, weshalb dieses Projekt überhaupt stattfindet. Als erstes beginnen</t>
  </si>
  <si>
    <t>wir mit einer Unternehmensvorstellung, die Details zum eigenen Unternehmen</t>
  </si>
  <si>
    <t>preisgeben, sowie das eigene Aufgabengebiet, welches man in dem Unternehmen</t>
  </si>
  <si>
    <t>abdeckt. Zum Projektanlass gehört zudem das Lastenheft, welches beschreibt, wie</t>
  </si>
  <si>
    <t>die Anforderungen des Auftraggebers aussehen.</t>
  </si>
  <si>
    <t>Nach dem Projektanlass kommt es zu der Planung der Projektarbeit, in der die</t>
  </si>
  <si>
    <t>zeitliche Planung (Terminablauf) mit etwaigen Beispielen, sowie eine Kosten- und</t>
  </si>
  <si>
    <t>Nutzenplanung, in der die Kosten über die Einzelheiten des Angebots genauer</t>
  </si>
  <si>
    <t>analysiert werden. Außerdem gehört dazu auch die Planung der Ressourcen, wie</t>
  </si>
  <si>
    <t>viele Komponenten benötigt werden, außerdem weshalb die Komponenten</t>
  </si>
  <si>
    <t>auserwählt wurden und eine nähere Stellungnahme zur Anzahl jeweiliger Objekte.</t>
  </si>
  <si>
    <t>Natürlich zählt dabei auch die Wirtschaftlichkeit und der finanzielle Aspekt; auf diesen</t>
  </si>
  <si>
    <t>wird in Kapitel 5 auch näher eingegangen.</t>
  </si>
  <si>
    <t>Zudem kommt die Problemanalyse, auch IST-Analyse genannt, in der eine</t>
  </si>
  <si>
    <t>organisatorische Beschreibung eine Rolle spielt. Welche Dinge haben im Ablauf</t>
  </si>
  <si>
    <t>Priorität, welche eher weniger. Außerdem kommt es zu einer funktionalen</t>
  </si>
  <si>
    <t>Beschreibung der Tätigkeiten, sowie der Stellen und eine Ressourcenbeschreibung,</t>
  </si>
  <si>
    <t>welche Komponenten benötigt bzw. empfehlenswert für die Anforderungen sind.</t>
  </si>
  <si>
    <t>Dem hinzu folgt ein Systementwurf, das sogenannte Soll-Konzept, welches dann den</t>
  </si>
  <si>
    <t>organisatorischen Ablauf und einen Ressourcenentwurf wiedergibt.</t>
  </si>
  <si>
    <t>Danach folgt die Systemrealisierung und die Problemlösung. Welche System werden</t>
  </si>
  <si>
    <t>verwendet und welche Softwareprodukte. Hinzu kommt die Benutzerverwaltung und</t>
  </si>
  <si>
    <t>die eigentliche Umsetzung des Projekts. Zur Umsetzung gehören wiederum</t>
  </si>
  <si>
    <t>Testphasen die mit in den Ablauf automatisch implementiert werden.</t>
  </si>
  <si>
    <t>Der Systemeinsatz wird der Zielgruppe zugeteilt, welche Benutzer benötigen welche</t>
  </si>
  <si>
    <t>Ressourcen. Die Mitarbeiter werden hierbei geschult und es wird ein Handbuch und</t>
  </si>
  <si>
    <t>eine Bedienungsanleitung für jeweilige Programme herausgegeben. Zum Ende folgt</t>
  </si>
  <si>
    <t>das Übergabeprotokoll.</t>
  </si>
  <si>
    <t>Zum Schluss der Dokumentation folgt ein Fazit und eine Schlussbetrachtung des</t>
  </si>
  <si>
    <t>Verfassers, in der die Zeitplanung mit der anfänglichen Zeitplanung verglichen wird.</t>
  </si>
  <si>
    <t>Außerdem werden Schwierigkeiten zu Wort getragen, sowie ein Ausblick in die</t>
  </si>
  <si>
    <t>Zukunft und eine eigene Bewertung zur Dokumentation.</t>
  </si>
  <si>
    <r>
      <t xml:space="preserve">Dadurch, dass alle Kunden immer mehr zu Einsparungen gezwungen sind, ist ein </t>
    </r>
    <r>
      <rPr>
        <b/>
        <sz val="10"/>
        <rFont val="Arial"/>
        <family val="2"/>
      </rPr>
      <t>angenehmes</t>
    </r>
    <r>
      <rPr>
        <sz val="10"/>
        <rFont val="Arial"/>
        <family val="2"/>
      </rPr>
      <t xml:space="preserve"> Angebot wichtig.</t>
    </r>
  </si>
  <si>
    <r>
      <t xml:space="preserve">Die jeweiligen Drucker sind umweltfreundliche Laserdrucker, die eine </t>
    </r>
    <r>
      <rPr>
        <b/>
        <sz val="10"/>
        <rFont val="Arial"/>
        <family val="2"/>
      </rPr>
      <t xml:space="preserve">unheimliche </t>
    </r>
    <r>
      <rPr>
        <sz val="10"/>
        <rFont val="Arial"/>
        <family val="2"/>
      </rPr>
      <t>Geschwindigkeit vorweisen.</t>
    </r>
  </si>
  <si>
    <r>
      <t xml:space="preserve">Außerdem soll ihre Arbeitsumgebung ergonomisch und </t>
    </r>
    <r>
      <rPr>
        <b/>
        <sz val="10"/>
        <rFont val="Arial"/>
        <family val="2"/>
      </rPr>
      <t xml:space="preserve">gemütlich </t>
    </r>
    <r>
      <rPr>
        <sz val="10"/>
        <rFont val="Arial"/>
        <family val="2"/>
      </rPr>
      <t>zum Arbeiten sein.</t>
    </r>
  </si>
  <si>
    <t>Wirtschaftlichkeitsanalyse</t>
  </si>
  <si>
    <t>Eine klassische Wirtschaftlichkeitsanalyse konnte aufgrund der Art des Projektes nicht durchgeführt</t>
  </si>
  <si>
    <t>werden, da es sich um ein verwaltungsinternes Projekt handelt, das kein bestehendes System ersetzt.</t>
  </si>
  <si>
    <t>Daher gibt es keine Vorgängerkosten, die als Vergleich dienen könnten. Auch eine Amortisationsberechnung</t>
  </si>
  <si>
    <t>auf Basis von möglichen Störfällen ist nicht sinnvoll, da es keine Möglichkeit gibt, die</t>
  </si>
  <si>
    <t>möglichen Einsparungen zu quantifizieren. Aus diesem Grund wurde auf eine solche Berechnung</t>
  </si>
  <si>
    <t>verzichtet.</t>
  </si>
  <si>
    <t>v11</t>
  </si>
  <si>
    <t>IHK Abschlussprüfung Sommer 2025</t>
  </si>
  <si>
    <t>664711 XXX</t>
  </si>
  <si>
    <t>XXX Max Mustermann</t>
  </si>
  <si>
    <t>Seite 4</t>
  </si>
  <si>
    <t>Musterdokumentation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</si>
</sst>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5" formatCode="[$-407]d/\ mmm/\ yyyy;@"/>
    <numFmt numFmtId="166" formatCode="&quot;Nordhorn, &quot;dd/mm/yyyy"/>
    <numFmt numFmtId="167" formatCode="&quot;Faktor &quot;0&quot;x&quot;"/>
    <numFmt numFmtId="168" formatCode="&quot;Faktor &quot;0.0&quot;x&quot;"/>
    <numFmt numFmtId="169" formatCode="[=0]&quot; / 5&quot;;General&quot; / 5&quot;"/>
    <numFmt numFmtId="170" formatCode="[=0]&quot; / 10&quot;;General&quot; / 10&quot;"/>
    <numFmt numFmtId="171" formatCode="[=0]&quot; / 20&quot;;General&quot; / 20&quot;"/>
    <numFmt numFmtId="172" formatCode="[=0]&quot; / 40&quot;;General&quot; / 40&quot;"/>
    <numFmt numFmtId="173" formatCode="[=0]&quot; / 100&quot;;General&quot; / 100&quot;"/>
    <numFmt numFmtId="174" formatCode="[=0]&quot; / 15&quot;;General&quot; / 15&quot;"/>
    <numFmt numFmtId="175" formatCode="\(@\)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6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top"/>
    </xf>
    <xf numFmtId="0" fontId="0" fillId="0" borderId="4" xfId="0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top"/>
    </xf>
    <xf numFmtId="0" fontId="8" fillId="0" borderId="0" xfId="0" quotePrefix="1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5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top"/>
    </xf>
    <xf numFmtId="0" fontId="1" fillId="0" borderId="0" xfId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0" fillId="0" borderId="5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" fillId="0" borderId="10" xfId="1" applyBorder="1"/>
    <xf numFmtId="0" fontId="1" fillId="0" borderId="1" xfId="1" applyBorder="1"/>
    <xf numFmtId="166" fontId="1" fillId="0" borderId="4" xfId="1" applyNumberFormat="1" applyBorder="1" applyAlignment="1">
      <alignment horizontal="left"/>
    </xf>
    <xf numFmtId="0" fontId="1" fillId="0" borderId="4" xfId="1" applyBorder="1"/>
    <xf numFmtId="0" fontId="10" fillId="0" borderId="0" xfId="1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166" fontId="1" fillId="0" borderId="0" xfId="1" applyNumberFormat="1" applyAlignment="1">
      <alignment horizontal="left"/>
    </xf>
    <xf numFmtId="0" fontId="1" fillId="0" borderId="0" xfId="1" applyAlignment="1">
      <alignment horizontal="right"/>
    </xf>
    <xf numFmtId="0" fontId="6" fillId="0" borderId="0" xfId="1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1" fontId="3" fillId="0" borderId="12" xfId="0" applyNumberFormat="1" applyFont="1" applyBorder="1" applyAlignment="1">
      <alignment horizontal="right" vertical="center"/>
    </xf>
    <xf numFmtId="171" fontId="3" fillId="0" borderId="14" xfId="0" applyNumberFormat="1" applyFont="1" applyBorder="1" applyAlignment="1">
      <alignment horizontal="right" vertical="center"/>
    </xf>
    <xf numFmtId="171" fontId="3" fillId="0" borderId="22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0" fontId="3" fillId="0" borderId="1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center" vertical="center" textRotation="180"/>
    </xf>
    <xf numFmtId="167" fontId="9" fillId="0" borderId="8" xfId="0" applyNumberFormat="1" applyFont="1" applyBorder="1" applyAlignment="1">
      <alignment horizontal="center" vertical="center" textRotation="180"/>
    </xf>
    <xf numFmtId="167" fontId="9" fillId="0" borderId="28" xfId="0" applyNumberFormat="1" applyFont="1" applyBorder="1" applyAlignment="1">
      <alignment horizontal="center" vertical="center" textRotation="180"/>
    </xf>
    <xf numFmtId="167" fontId="9" fillId="0" borderId="27" xfId="0" applyNumberFormat="1" applyFont="1" applyBorder="1" applyAlignment="1">
      <alignment horizontal="center" vertical="center" textRotation="180"/>
    </xf>
    <xf numFmtId="167" fontId="9" fillId="0" borderId="9" xfId="0" applyNumberFormat="1" applyFont="1" applyBorder="1" applyAlignment="1">
      <alignment horizontal="center" vertical="center" textRotation="180"/>
    </xf>
    <xf numFmtId="172" fontId="3" fillId="0" borderId="21" xfId="0" applyNumberFormat="1" applyFont="1" applyBorder="1" applyAlignment="1">
      <alignment horizontal="right" vertical="center"/>
    </xf>
    <xf numFmtId="172" fontId="3" fillId="0" borderId="14" xfId="0" applyNumberFormat="1" applyFont="1" applyBorder="1" applyAlignment="1">
      <alignment horizontal="right" vertical="center"/>
    </xf>
    <xf numFmtId="172" fontId="3" fillId="0" borderId="15" xfId="0" applyNumberFormat="1" applyFont="1" applyBorder="1" applyAlignment="1">
      <alignment horizontal="right" vertical="center"/>
    </xf>
    <xf numFmtId="169" fontId="3" fillId="0" borderId="10" xfId="0" applyNumberFormat="1" applyFont="1" applyBorder="1" applyAlignment="1">
      <alignment horizontal="right" vertical="center"/>
    </xf>
    <xf numFmtId="169" fontId="3" fillId="0" borderId="23" xfId="0" applyNumberFormat="1" applyFont="1" applyBorder="1" applyAlignment="1">
      <alignment horizontal="right" vertical="center"/>
    </xf>
    <xf numFmtId="168" fontId="9" fillId="0" borderId="27" xfId="0" applyNumberFormat="1" applyFont="1" applyBorder="1" applyAlignment="1">
      <alignment horizontal="center" vertical="center" textRotation="180"/>
    </xf>
    <xf numFmtId="168" fontId="9" fillId="0" borderId="8" xfId="0" applyNumberFormat="1" applyFont="1" applyBorder="1" applyAlignment="1">
      <alignment horizontal="center" vertical="center" textRotation="180"/>
    </xf>
    <xf numFmtId="168" fontId="9" fillId="0" borderId="9" xfId="0" applyNumberFormat="1" applyFont="1" applyBorder="1" applyAlignment="1">
      <alignment horizontal="center" vertical="center" textRotation="180"/>
    </xf>
    <xf numFmtId="173" fontId="3" fillId="0" borderId="17" xfId="0" applyNumberFormat="1" applyFont="1" applyBorder="1" applyAlignment="1">
      <alignment horizontal="right" vertical="center"/>
    </xf>
    <xf numFmtId="173" fontId="3" fillId="0" borderId="7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74" fontId="3" fillId="0" borderId="10" xfId="0" applyNumberFormat="1" applyFont="1" applyBorder="1" applyAlignment="1">
      <alignment horizontal="right" vertical="center"/>
    </xf>
    <xf numFmtId="167" fontId="9" fillId="0" borderId="29" xfId="0" applyNumberFormat="1" applyFont="1" applyBorder="1" applyAlignment="1">
      <alignment horizontal="center" vertical="center" textRotation="180"/>
    </xf>
    <xf numFmtId="167" fontId="9" fillId="0" borderId="1" xfId="0" applyNumberFormat="1" applyFont="1" applyBorder="1" applyAlignment="1">
      <alignment horizontal="center" vertical="center" textRotation="180"/>
    </xf>
    <xf numFmtId="168" fontId="9" fillId="0" borderId="1" xfId="0" applyNumberFormat="1" applyFont="1" applyBorder="1" applyAlignment="1">
      <alignment horizontal="center" vertical="center" textRotation="180"/>
    </xf>
    <xf numFmtId="168" fontId="9" fillId="0" borderId="13" xfId="0" applyNumberFormat="1" applyFont="1" applyBorder="1" applyAlignment="1">
      <alignment horizontal="center" vertical="center" textRotation="180"/>
    </xf>
    <xf numFmtId="174" fontId="3" fillId="0" borderId="23" xfId="0" applyNumberFormat="1" applyFont="1" applyBorder="1" applyAlignment="1">
      <alignment horizontal="right" vertical="center"/>
    </xf>
    <xf numFmtId="168" fontId="9" fillId="0" borderId="3" xfId="0" applyNumberFormat="1" applyFont="1" applyBorder="1" applyAlignment="1">
      <alignment horizontal="center" vertical="center" textRotation="180"/>
    </xf>
    <xf numFmtId="0" fontId="11" fillId="0" borderId="20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70" fontId="3" fillId="0" borderId="30" xfId="0" applyNumberFormat="1" applyFont="1" applyBorder="1" applyAlignment="1">
      <alignment horizontal="right" vertical="center"/>
    </xf>
    <xf numFmtId="169" fontId="3" fillId="0" borderId="21" xfId="0" applyNumberFormat="1" applyFont="1" applyBorder="1" applyAlignment="1">
      <alignment horizontal="right" vertical="center"/>
    </xf>
    <xf numFmtId="169" fontId="3" fillId="0" borderId="14" xfId="0" applyNumberFormat="1" applyFont="1" applyBorder="1" applyAlignment="1">
      <alignment horizontal="right" vertical="center"/>
    </xf>
    <xf numFmtId="169" fontId="3" fillId="0" borderId="15" xfId="0" applyNumberFormat="1" applyFont="1" applyBorder="1" applyAlignment="1">
      <alignment horizontal="right" vertical="center"/>
    </xf>
    <xf numFmtId="172" fontId="3" fillId="0" borderId="12" xfId="0" applyNumberFormat="1" applyFont="1" applyBorder="1" applyAlignment="1">
      <alignment horizontal="right" vertical="center"/>
    </xf>
    <xf numFmtId="172" fontId="3" fillId="0" borderId="22" xfId="0" applyNumberFormat="1" applyFont="1" applyBorder="1" applyAlignment="1">
      <alignment horizontal="right" vertical="center"/>
    </xf>
    <xf numFmtId="171" fontId="3" fillId="0" borderId="15" xfId="0" applyNumberFormat="1" applyFont="1" applyBorder="1" applyAlignment="1">
      <alignment horizontal="right" vertical="center"/>
    </xf>
    <xf numFmtId="170" fontId="3" fillId="0" borderId="12" xfId="0" applyNumberFormat="1" applyFont="1" applyBorder="1" applyAlignment="1">
      <alignment horizontal="right" vertical="center"/>
    </xf>
    <xf numFmtId="170" fontId="3" fillId="0" borderId="14" xfId="0" applyNumberFormat="1" applyFont="1" applyBorder="1" applyAlignment="1">
      <alignment horizontal="right" vertical="center"/>
    </xf>
    <xf numFmtId="170" fontId="3" fillId="0" borderId="1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top"/>
    </xf>
    <xf numFmtId="0" fontId="2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0" xfId="1" applyFont="1" applyAlignment="1">
      <alignment horizontal="right" vertical="top"/>
    </xf>
  </cellXfs>
  <cellStyles count="2">
    <cellStyle name="Standard" xfId="0" builtinId="0"/>
    <cellStyle name="Standard 2" xfId="1" xr:uid="{47658B7B-27F4-4F19-8FBD-AA49F02EC109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161A"/>
      <color rgb="FFFF171A"/>
      <color rgb="FFFE6601"/>
      <color rgb="FFFFC000"/>
      <color rgb="FF93D150"/>
      <color rgb="FF00B04F"/>
      <color rgb="FFFFFFFF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545475</xdr:colOff>
      <xdr:row>2</xdr:row>
      <xdr:rowOff>60353</xdr:rowOff>
    </xdr:to>
    <xdr:pic>
      <xdr:nvPicPr>
        <xdr:cNvPr id="1104" name="Picture 4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9770"/>
        <a:stretch>
          <a:fillRect/>
        </a:stretch>
      </xdr:blipFill>
      <xdr:spPr bwMode="auto">
        <a:xfrm>
          <a:off x="0" y="0"/>
          <a:ext cx="936000" cy="5175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85724</xdr:colOff>
      <xdr:row>0</xdr:row>
      <xdr:rowOff>1</xdr:rowOff>
    </xdr:from>
    <xdr:to>
      <xdr:col>15</xdr:col>
      <xdr:colOff>625724</xdr:colOff>
      <xdr:row>2</xdr:row>
      <xdr:rowOff>339164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92B1203-CE10-4099-A1C4-4875121D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1"/>
          <a:ext cx="540000" cy="796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6000" cy="517553"/>
    <xdr:pic>
      <xdr:nvPicPr>
        <xdr:cNvPr id="2" name="Picture 2">
          <a:extLst>
            <a:ext uri="{FF2B5EF4-FFF2-40B4-BE49-F238E27FC236}">
              <a16:creationId xmlns:a16="http://schemas.microsoft.com/office/drawing/2014/main" id="{8DFE4156-59D6-4458-A1D9-ABD96517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9770"/>
        <a:stretch>
          <a:fillRect/>
        </a:stretch>
      </xdr:blipFill>
      <xdr:spPr bwMode="auto">
        <a:xfrm>
          <a:off x="0" y="0"/>
          <a:ext cx="936000" cy="5175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161924</xdr:colOff>
      <xdr:row>0</xdr:row>
      <xdr:rowOff>1</xdr:rowOff>
    </xdr:from>
    <xdr:ext cx="540000" cy="796363"/>
    <xdr:pic>
      <xdr:nvPicPr>
        <xdr:cNvPr id="3" name="Grafik 2">
          <a:extLst>
            <a:ext uri="{FF2B5EF4-FFF2-40B4-BE49-F238E27FC236}">
              <a16:creationId xmlns:a16="http://schemas.microsoft.com/office/drawing/2014/main" id="{B65598E2-38FC-4F24-93C3-0E5CD6C13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49" y="1"/>
          <a:ext cx="540000" cy="79636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58"/>
  <sheetViews>
    <sheetView tabSelected="1" zoomScaleNormal="100" workbookViewId="0"/>
  </sheetViews>
  <sheetFormatPr baseColWidth="10" defaultColWidth="11.42578125" defaultRowHeight="12.75" x14ac:dyDescent="0.2"/>
  <cols>
    <col min="1" max="1" width="5.85546875" customWidth="1"/>
    <col min="3" max="3" width="15.28515625" customWidth="1"/>
    <col min="4" max="4" width="2.42578125" customWidth="1"/>
    <col min="5" max="5" width="3.140625" customWidth="1"/>
    <col min="6" max="11" width="3" customWidth="1"/>
    <col min="12" max="12" width="20.28515625" customWidth="1"/>
    <col min="13" max="14" width="3.7109375" customWidth="1"/>
    <col min="15" max="15" width="4.28515625" customWidth="1"/>
    <col min="16" max="16" width="11" customWidth="1"/>
    <col min="17" max="17" width="2.42578125" customWidth="1"/>
    <col min="18" max="18" width="1.42578125" customWidth="1"/>
    <col min="22" max="22" width="0" hidden="1" customWidth="1"/>
  </cols>
  <sheetData>
    <row r="1" spans="1:18" ht="20.25" x14ac:dyDescent="0.3">
      <c r="A1" s="18"/>
      <c r="C1" s="111" t="s">
        <v>263</v>
      </c>
      <c r="D1" s="111"/>
      <c r="E1" s="111"/>
      <c r="F1" s="111"/>
      <c r="G1" s="111"/>
      <c r="H1" s="111"/>
      <c r="I1" s="111"/>
      <c r="J1" s="111"/>
      <c r="K1" s="111"/>
      <c r="L1" s="111"/>
      <c r="M1" s="111" t="s">
        <v>0</v>
      </c>
      <c r="N1" s="111"/>
      <c r="O1" s="111"/>
      <c r="P1" s="21"/>
      <c r="Q1" s="2"/>
      <c r="R1" s="2"/>
    </row>
    <row r="2" spans="1:18" ht="15.75" x14ac:dyDescent="0.25">
      <c r="B2" s="96" t="s">
        <v>262</v>
      </c>
      <c r="C2" s="163" t="s">
        <v>1</v>
      </c>
      <c r="D2" s="163"/>
      <c r="E2" s="163"/>
      <c r="F2" s="163"/>
      <c r="G2" s="163"/>
      <c r="H2" s="163"/>
      <c r="I2" s="163"/>
      <c r="J2" s="163"/>
      <c r="K2" s="163"/>
      <c r="L2" s="162">
        <v>45819</v>
      </c>
      <c r="M2" s="162"/>
      <c r="N2" s="162"/>
      <c r="O2" s="162"/>
      <c r="P2" s="20"/>
      <c r="Q2" s="3"/>
      <c r="R2" s="3"/>
    </row>
    <row r="3" spans="1:18" ht="30.2" customHeight="1" x14ac:dyDescent="0.2">
      <c r="A3" s="115" t="s">
        <v>153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 t="s">
        <v>197</v>
      </c>
      <c r="N3" s="115"/>
      <c r="O3" s="115"/>
      <c r="P3" s="33"/>
    </row>
    <row r="4" spans="1:18" ht="37.5" customHeight="1" x14ac:dyDescent="0.2">
      <c r="A4" s="119" t="s">
        <v>267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8" ht="15" customHeight="1" x14ac:dyDescent="0.2">
      <c r="A5" s="8" t="s">
        <v>3</v>
      </c>
      <c r="B5" s="5"/>
      <c r="C5" s="117"/>
      <c r="D5" s="117"/>
      <c r="E5" s="117"/>
      <c r="F5" s="6"/>
      <c r="G5" s="16"/>
      <c r="I5" s="117"/>
      <c r="J5" s="117"/>
      <c r="K5" s="117"/>
      <c r="L5" s="117"/>
      <c r="N5" s="8"/>
      <c r="O5" s="117"/>
      <c r="P5" s="117"/>
    </row>
    <row r="6" spans="1:18" ht="15" customHeight="1" x14ac:dyDescent="0.2">
      <c r="A6" s="34"/>
      <c r="B6" s="34"/>
      <c r="C6" s="118" t="s">
        <v>4</v>
      </c>
      <c r="D6" s="118"/>
      <c r="E6" s="118"/>
      <c r="F6" s="35"/>
      <c r="G6" s="36"/>
      <c r="I6" s="118" t="s">
        <v>5</v>
      </c>
      <c r="J6" s="118"/>
      <c r="K6" s="118"/>
      <c r="L6" s="118"/>
      <c r="N6" s="34"/>
      <c r="O6" s="118" t="s">
        <v>6</v>
      </c>
      <c r="P6" s="118"/>
    </row>
    <row r="7" spans="1:18" ht="10.35" customHeight="1" thickBot="1" x14ac:dyDescent="0.25"/>
    <row r="8" spans="1:18" ht="24.95" customHeight="1" thickBot="1" x14ac:dyDescent="0.25">
      <c r="A8" s="37" t="s">
        <v>7</v>
      </c>
      <c r="B8" s="37" t="s">
        <v>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161" t="s">
        <v>9</v>
      </c>
      <c r="N8" s="107"/>
      <c r="O8" s="108"/>
      <c r="P8" s="40" t="s">
        <v>10</v>
      </c>
    </row>
    <row r="9" spans="1:18" ht="7.5" customHeight="1" x14ac:dyDescent="0.2">
      <c r="M9" s="109">
        <v>8.4</v>
      </c>
      <c r="N9" s="110"/>
      <c r="O9" s="146">
        <v>0.5</v>
      </c>
      <c r="P9" s="167">
        <f>ROUND(M9*O9,1)</f>
        <v>4.2</v>
      </c>
    </row>
    <row r="10" spans="1:18" ht="15" customHeight="1" x14ac:dyDescent="0.2">
      <c r="A10" s="42" t="s">
        <v>11</v>
      </c>
      <c r="B10" s="32" t="s">
        <v>12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103"/>
      <c r="N10" s="104"/>
      <c r="O10" s="147"/>
      <c r="P10" s="168"/>
    </row>
    <row r="11" spans="1:18" ht="15" customHeight="1" x14ac:dyDescent="0.2">
      <c r="A11" s="7"/>
      <c r="B11" s="7" t="s">
        <v>13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103"/>
      <c r="N11" s="104"/>
      <c r="O11" s="147"/>
      <c r="P11" s="168"/>
    </row>
    <row r="12" spans="1:18" ht="15" customHeight="1" x14ac:dyDescent="0.2">
      <c r="A12" s="7"/>
      <c r="B12" s="7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103"/>
      <c r="N12" s="104"/>
      <c r="O12" s="147"/>
      <c r="P12" s="168"/>
    </row>
    <row r="13" spans="1:18" ht="15" customHeight="1" x14ac:dyDescent="0.2">
      <c r="A13" s="7"/>
      <c r="B13" s="7" t="s">
        <v>15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103"/>
      <c r="N13" s="104"/>
      <c r="O13" s="147"/>
      <c r="P13" s="168"/>
    </row>
    <row r="14" spans="1:18" ht="15" customHeight="1" x14ac:dyDescent="0.2">
      <c r="A14" s="7"/>
      <c r="B14" s="7" t="s">
        <v>16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03"/>
      <c r="N14" s="104"/>
      <c r="O14" s="147"/>
      <c r="P14" s="168"/>
    </row>
    <row r="15" spans="1:18" ht="7.5" customHeight="1" x14ac:dyDescent="0.2">
      <c r="A15" s="41"/>
      <c r="B15" s="41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05"/>
      <c r="N15" s="106"/>
      <c r="O15" s="148"/>
      <c r="P15" s="169"/>
    </row>
    <row r="16" spans="1:18" ht="7.5" customHeight="1" x14ac:dyDescent="0.2">
      <c r="A16" s="8"/>
      <c r="B16" s="8"/>
      <c r="M16" s="123">
        <v>9.9</v>
      </c>
      <c r="N16" s="124"/>
      <c r="O16" s="136">
        <v>1</v>
      </c>
      <c r="P16" s="129">
        <f>ROUND(M16*O16,1)</f>
        <v>9.9</v>
      </c>
    </row>
    <row r="17" spans="1:16" ht="15" customHeight="1" x14ac:dyDescent="0.2">
      <c r="A17" s="42" t="s">
        <v>17</v>
      </c>
      <c r="B17" s="32" t="s">
        <v>18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125"/>
      <c r="N17" s="126"/>
      <c r="O17" s="137"/>
      <c r="P17" s="129"/>
    </row>
    <row r="18" spans="1:16" ht="15" customHeight="1" x14ac:dyDescent="0.2">
      <c r="A18" s="42"/>
      <c r="B18" s="42" t="s">
        <v>19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125"/>
      <c r="N18" s="126"/>
      <c r="O18" s="137"/>
      <c r="P18" s="129"/>
    </row>
    <row r="19" spans="1:16" ht="15" customHeight="1" x14ac:dyDescent="0.2">
      <c r="A19" s="42"/>
      <c r="B19" s="7" t="s">
        <v>20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125"/>
      <c r="N19" s="126"/>
      <c r="O19" s="137"/>
      <c r="P19" s="129"/>
    </row>
    <row r="20" spans="1:16" ht="7.5" customHeight="1" x14ac:dyDescent="0.2">
      <c r="A20" s="41"/>
      <c r="B20" s="4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27"/>
      <c r="N20" s="128"/>
      <c r="O20" s="140"/>
      <c r="P20" s="129"/>
    </row>
    <row r="21" spans="1:16" ht="7.5" customHeight="1" x14ac:dyDescent="0.2">
      <c r="A21" s="8"/>
      <c r="B21" s="8"/>
      <c r="M21" s="123">
        <v>9.6999999999999993</v>
      </c>
      <c r="N21" s="124"/>
      <c r="O21" s="160">
        <v>0.5</v>
      </c>
      <c r="P21" s="144">
        <f>ROUND(M21*O21,1)</f>
        <v>4.9000000000000004</v>
      </c>
    </row>
    <row r="22" spans="1:16" ht="15" customHeight="1" x14ac:dyDescent="0.2">
      <c r="A22" s="42" t="s">
        <v>21</v>
      </c>
      <c r="B22" s="32" t="s">
        <v>22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125"/>
      <c r="N22" s="126"/>
      <c r="O22" s="147"/>
      <c r="P22" s="144"/>
    </row>
    <row r="23" spans="1:16" ht="15" customHeight="1" x14ac:dyDescent="0.2">
      <c r="A23" s="42"/>
      <c r="B23" s="7" t="s">
        <v>23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125"/>
      <c r="N23" s="126"/>
      <c r="O23" s="147"/>
      <c r="P23" s="144"/>
    </row>
    <row r="24" spans="1:16" ht="15" customHeight="1" x14ac:dyDescent="0.2">
      <c r="A24" s="42"/>
      <c r="B24" s="7" t="s">
        <v>24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125"/>
      <c r="N24" s="126"/>
      <c r="O24" s="147"/>
      <c r="P24" s="144"/>
    </row>
    <row r="25" spans="1:16" ht="7.5" customHeight="1" thickBot="1" x14ac:dyDescent="0.25">
      <c r="A25" s="8"/>
      <c r="B25" s="8"/>
      <c r="M25" s="127"/>
      <c r="N25" s="128"/>
      <c r="O25" s="147"/>
      <c r="P25" s="145"/>
    </row>
    <row r="26" spans="1:16" ht="24.95" customHeight="1" thickBot="1" x14ac:dyDescent="0.25">
      <c r="A26" s="37" t="s">
        <v>25</v>
      </c>
      <c r="B26" s="37" t="s">
        <v>26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161" t="s">
        <v>9</v>
      </c>
      <c r="N26" s="107"/>
      <c r="O26" s="108"/>
      <c r="P26" s="39" t="s">
        <v>10</v>
      </c>
    </row>
    <row r="27" spans="1:16" ht="7.5" customHeight="1" x14ac:dyDescent="0.2">
      <c r="A27" s="8"/>
      <c r="B27" s="8"/>
      <c r="M27" s="125">
        <v>9.6</v>
      </c>
      <c r="N27" s="126"/>
      <c r="O27" s="136">
        <v>1</v>
      </c>
      <c r="P27" s="129">
        <f>ROUND(M27*O27,1)</f>
        <v>9.6</v>
      </c>
    </row>
    <row r="28" spans="1:16" ht="15" customHeight="1" x14ac:dyDescent="0.2">
      <c r="A28" s="42" t="s">
        <v>27</v>
      </c>
      <c r="B28" s="32" t="s">
        <v>28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125"/>
      <c r="N28" s="126"/>
      <c r="O28" s="137"/>
      <c r="P28" s="129"/>
    </row>
    <row r="29" spans="1:16" ht="15" customHeight="1" x14ac:dyDescent="0.2">
      <c r="A29" s="42"/>
      <c r="B29" s="7" t="s">
        <v>29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125"/>
      <c r="N29" s="126"/>
      <c r="O29" s="137"/>
      <c r="P29" s="129"/>
    </row>
    <row r="30" spans="1:16" ht="15" customHeight="1" x14ac:dyDescent="0.2">
      <c r="A30" s="42"/>
      <c r="B30" s="7" t="s">
        <v>30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125"/>
      <c r="N30" s="126"/>
      <c r="O30" s="137"/>
      <c r="P30" s="129"/>
    </row>
    <row r="31" spans="1:16" ht="15" customHeight="1" x14ac:dyDescent="0.2">
      <c r="A31" s="42"/>
      <c r="B31" s="7" t="s">
        <v>31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125"/>
      <c r="N31" s="126"/>
      <c r="O31" s="137"/>
      <c r="P31" s="129"/>
    </row>
    <row r="32" spans="1:16" ht="7.5" customHeight="1" x14ac:dyDescent="0.2">
      <c r="A32" s="41"/>
      <c r="B32" s="41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27"/>
      <c r="N32" s="128"/>
      <c r="O32" s="140"/>
      <c r="P32" s="129"/>
    </row>
    <row r="33" spans="1:16" ht="7.5" customHeight="1" x14ac:dyDescent="0.2">
      <c r="A33" s="8"/>
      <c r="B33" s="8"/>
      <c r="M33" s="123">
        <v>9.6999999999999993</v>
      </c>
      <c r="N33" s="124"/>
      <c r="O33" s="136">
        <v>1</v>
      </c>
      <c r="P33" s="173">
        <f>ROUND(M33*O33,1)</f>
        <v>9.6999999999999993</v>
      </c>
    </row>
    <row r="34" spans="1:16" ht="15" customHeight="1" x14ac:dyDescent="0.2">
      <c r="A34" s="42" t="s">
        <v>32</v>
      </c>
      <c r="B34" s="32" t="s">
        <v>33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125"/>
      <c r="N34" s="126"/>
      <c r="O34" s="137"/>
      <c r="P34" s="174"/>
    </row>
    <row r="35" spans="1:16" ht="15" customHeight="1" x14ac:dyDescent="0.2">
      <c r="A35" s="42"/>
      <c r="B35" s="42" t="s">
        <v>34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125"/>
      <c r="N35" s="126"/>
      <c r="O35" s="137"/>
      <c r="P35" s="174"/>
    </row>
    <row r="36" spans="1:16" ht="11.85" customHeight="1" x14ac:dyDescent="0.2">
      <c r="A36" s="41"/>
      <c r="B36" s="41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27"/>
      <c r="N36" s="128"/>
      <c r="O36" s="140"/>
      <c r="P36" s="175"/>
    </row>
    <row r="37" spans="1:16" ht="7.5" customHeight="1" x14ac:dyDescent="0.2">
      <c r="A37" s="8"/>
      <c r="B37" s="8"/>
      <c r="M37" s="123">
        <v>7.7</v>
      </c>
      <c r="N37" s="124"/>
      <c r="O37" s="136">
        <v>2</v>
      </c>
      <c r="P37" s="120">
        <f>ROUND(M37*O37,1)</f>
        <v>15.4</v>
      </c>
    </row>
    <row r="38" spans="1:16" ht="15" customHeight="1" x14ac:dyDescent="0.2">
      <c r="A38" s="42" t="s">
        <v>35</v>
      </c>
      <c r="B38" s="32" t="s">
        <v>36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125"/>
      <c r="N38" s="126"/>
      <c r="O38" s="137"/>
      <c r="P38" s="121"/>
    </row>
    <row r="39" spans="1:16" ht="15" customHeight="1" x14ac:dyDescent="0.2">
      <c r="A39" s="42"/>
      <c r="B39" s="42" t="s">
        <v>37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125"/>
      <c r="N39" s="126"/>
      <c r="O39" s="137"/>
      <c r="P39" s="121"/>
    </row>
    <row r="40" spans="1:16" ht="15" customHeight="1" x14ac:dyDescent="0.2">
      <c r="A40" s="42"/>
      <c r="B40" s="7" t="s">
        <v>38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125"/>
      <c r="N40" s="126"/>
      <c r="O40" s="137"/>
      <c r="P40" s="121"/>
    </row>
    <row r="41" spans="1:16" ht="15" customHeight="1" x14ac:dyDescent="0.2">
      <c r="A41" s="42"/>
      <c r="B41" s="7" t="s">
        <v>39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125"/>
      <c r="N41" s="126"/>
      <c r="O41" s="137"/>
      <c r="P41" s="121"/>
    </row>
    <row r="42" spans="1:16" ht="7.5" customHeight="1" x14ac:dyDescent="0.2">
      <c r="A42" s="41"/>
      <c r="B42" s="41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27"/>
      <c r="N42" s="128"/>
      <c r="O42" s="140"/>
      <c r="P42" s="172"/>
    </row>
    <row r="43" spans="1:16" ht="7.5" customHeight="1" x14ac:dyDescent="0.2">
      <c r="A43" s="8"/>
      <c r="B43" s="8"/>
      <c r="M43" s="123">
        <v>8</v>
      </c>
      <c r="N43" s="124"/>
      <c r="O43" s="136">
        <v>4</v>
      </c>
      <c r="P43" s="170">
        <f>ROUND(M43*O43,1)</f>
        <v>32</v>
      </c>
    </row>
    <row r="44" spans="1:16" ht="15" customHeight="1" x14ac:dyDescent="0.2">
      <c r="A44" s="42" t="s">
        <v>40</v>
      </c>
      <c r="B44" s="32" t="s">
        <v>41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125"/>
      <c r="N44" s="126"/>
      <c r="O44" s="137"/>
      <c r="P44" s="142"/>
    </row>
    <row r="45" spans="1:16" ht="15" customHeight="1" x14ac:dyDescent="0.2">
      <c r="A45" s="42"/>
      <c r="B45" s="7" t="s">
        <v>42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125"/>
      <c r="N45" s="126"/>
      <c r="O45" s="137"/>
      <c r="P45" s="142"/>
    </row>
    <row r="46" spans="1:16" ht="15" customHeight="1" x14ac:dyDescent="0.2">
      <c r="A46" s="42"/>
      <c r="B46" s="7" t="s">
        <v>43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125"/>
      <c r="N46" s="126"/>
      <c r="O46" s="137"/>
      <c r="P46" s="142"/>
    </row>
    <row r="47" spans="1:16" ht="15" customHeight="1" x14ac:dyDescent="0.2">
      <c r="A47" s="42"/>
      <c r="B47" s="7" t="s">
        <v>44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125"/>
      <c r="N47" s="126"/>
      <c r="O47" s="137"/>
      <c r="P47" s="142"/>
    </row>
    <row r="48" spans="1:16" ht="15" customHeight="1" x14ac:dyDescent="0.2">
      <c r="A48" s="42"/>
      <c r="B48" s="7" t="s">
        <v>45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125"/>
      <c r="N48" s="126"/>
      <c r="O48" s="137"/>
      <c r="P48" s="142"/>
    </row>
    <row r="49" spans="1:16" ht="15" customHeight="1" x14ac:dyDescent="0.2">
      <c r="A49" s="42"/>
      <c r="B49" s="7" t="s">
        <v>46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125"/>
      <c r="N49" s="126"/>
      <c r="O49" s="137"/>
      <c r="P49" s="142"/>
    </row>
    <row r="50" spans="1:16" ht="7.5" customHeight="1" thickBot="1" x14ac:dyDescent="0.25">
      <c r="M50" s="125"/>
      <c r="N50" s="126"/>
      <c r="O50" s="138"/>
      <c r="P50" s="171"/>
    </row>
    <row r="51" spans="1:16" ht="30.2" customHeight="1" thickBot="1" x14ac:dyDescent="0.25">
      <c r="A51" s="151" t="s">
        <v>47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49">
        <f>ROUND(SUM(P9:P25)+SUM(P27:P50),0)</f>
        <v>86</v>
      </c>
      <c r="P51" s="150"/>
    </row>
    <row r="52" spans="1:16" x14ac:dyDescent="0.2">
      <c r="B52" s="18"/>
    </row>
    <row r="53" spans="1:16" x14ac:dyDescent="0.2">
      <c r="B53" s="18"/>
      <c r="O53" s="19" t="s">
        <v>48</v>
      </c>
      <c r="P53" s="69">
        <v>45717</v>
      </c>
    </row>
    <row r="54" spans="1:16" x14ac:dyDescent="0.2">
      <c r="B54" s="18"/>
      <c r="O54" s="19"/>
      <c r="P54" s="68"/>
    </row>
    <row r="55" spans="1:16" x14ac:dyDescent="0.2">
      <c r="A55" s="6" t="s">
        <v>49</v>
      </c>
      <c r="B55" s="6"/>
      <c r="C55" s="6"/>
      <c r="I55" s="6"/>
      <c r="J55" s="6"/>
      <c r="K55" s="6"/>
      <c r="L55" s="6"/>
      <c r="P55" s="49"/>
    </row>
    <row r="56" spans="1:16" x14ac:dyDescent="0.2">
      <c r="A56" s="6" t="s">
        <v>50</v>
      </c>
      <c r="B56" s="6"/>
      <c r="C56" s="6"/>
      <c r="I56" s="6"/>
      <c r="J56" s="6"/>
      <c r="K56" s="6"/>
      <c r="L56" s="6"/>
      <c r="P56" s="49"/>
    </row>
    <row r="57" spans="1:16" x14ac:dyDescent="0.2">
      <c r="A57" s="6" t="s">
        <v>51</v>
      </c>
      <c r="B57" s="6"/>
      <c r="C57" s="6"/>
      <c r="I57" s="6"/>
      <c r="J57" s="6"/>
      <c r="K57" s="6"/>
      <c r="L57" s="6"/>
      <c r="P57" s="49"/>
    </row>
    <row r="58" spans="1:16" ht="13.5" thickBot="1" x14ac:dyDescent="0.25">
      <c r="A58" s="6" t="s">
        <v>52</v>
      </c>
      <c r="B58" s="18"/>
    </row>
    <row r="59" spans="1:16" ht="24.95" customHeight="1" thickBot="1" x14ac:dyDescent="0.25">
      <c r="A59" s="37" t="s">
        <v>53</v>
      </c>
      <c r="B59" s="37" t="s">
        <v>54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161" t="s">
        <v>9</v>
      </c>
      <c r="N59" s="107"/>
      <c r="O59" s="108"/>
      <c r="P59" s="40" t="s">
        <v>10</v>
      </c>
    </row>
    <row r="60" spans="1:16" ht="7.5" customHeight="1" x14ac:dyDescent="0.2">
      <c r="M60" s="125">
        <v>9</v>
      </c>
      <c r="N60" s="126"/>
      <c r="O60" s="155">
        <v>1</v>
      </c>
      <c r="P60" s="166">
        <f>ROUND(M60*O60,1)</f>
        <v>9</v>
      </c>
    </row>
    <row r="61" spans="1:16" ht="15" customHeight="1" x14ac:dyDescent="0.2">
      <c r="A61" s="50" t="s">
        <v>55</v>
      </c>
      <c r="B61" s="13" t="s">
        <v>56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125"/>
      <c r="N61" s="126"/>
      <c r="O61" s="156"/>
      <c r="P61" s="129"/>
    </row>
    <row r="62" spans="1:16" ht="15" customHeight="1" x14ac:dyDescent="0.2">
      <c r="A62" s="50"/>
      <c r="B62" s="42" t="s">
        <v>57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125"/>
      <c r="N62" s="126"/>
      <c r="O62" s="156"/>
      <c r="P62" s="129"/>
    </row>
    <row r="63" spans="1:16" ht="15" customHeight="1" x14ac:dyDescent="0.2">
      <c r="A63" s="50"/>
      <c r="B63" s="50"/>
      <c r="C63" s="15" t="s">
        <v>58</v>
      </c>
      <c r="D63" s="19"/>
      <c r="E63" s="17"/>
      <c r="F63" s="17"/>
      <c r="G63" s="17"/>
      <c r="H63" s="17"/>
      <c r="I63" s="17"/>
      <c r="J63" s="19"/>
      <c r="K63" s="6" t="s">
        <v>59</v>
      </c>
      <c r="L63" s="51"/>
      <c r="M63" s="125"/>
      <c r="N63" s="126"/>
      <c r="O63" s="156"/>
      <c r="P63" s="129"/>
    </row>
    <row r="64" spans="1:16" ht="15" customHeight="1" x14ac:dyDescent="0.2">
      <c r="A64" s="50"/>
      <c r="B64" s="42" t="s">
        <v>60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125"/>
      <c r="N64" s="126"/>
      <c r="O64" s="156"/>
      <c r="P64" s="129"/>
    </row>
    <row r="65" spans="1:16" ht="15" customHeight="1" x14ac:dyDescent="0.2">
      <c r="A65" s="50"/>
      <c r="B65" s="50"/>
      <c r="C65" s="15" t="s">
        <v>61</v>
      </c>
      <c r="D65" s="19"/>
      <c r="E65" s="17"/>
      <c r="F65" s="17"/>
      <c r="G65" s="17"/>
      <c r="H65" s="17"/>
      <c r="I65" s="17"/>
      <c r="J65" s="19"/>
      <c r="K65" s="6" t="s">
        <v>62</v>
      </c>
      <c r="L65" s="51"/>
      <c r="M65" s="125"/>
      <c r="N65" s="126"/>
      <c r="O65" s="156"/>
      <c r="P65" s="129"/>
    </row>
    <row r="66" spans="1:16" ht="7.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27"/>
      <c r="N66" s="128"/>
      <c r="O66" s="156"/>
      <c r="P66" s="129"/>
    </row>
    <row r="67" spans="1:16" ht="7.5" customHeight="1" x14ac:dyDescent="0.2">
      <c r="M67" s="123">
        <v>9</v>
      </c>
      <c r="N67" s="124"/>
      <c r="O67" s="157">
        <v>1.5</v>
      </c>
      <c r="P67" s="154">
        <f>ROUND(M67*O67,1)</f>
        <v>13.5</v>
      </c>
    </row>
    <row r="68" spans="1:16" ht="15" customHeight="1" x14ac:dyDescent="0.2">
      <c r="A68" s="50" t="s">
        <v>63</v>
      </c>
      <c r="B68" s="13" t="s">
        <v>64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125"/>
      <c r="N68" s="126"/>
      <c r="O68" s="157"/>
      <c r="P68" s="154"/>
    </row>
    <row r="69" spans="1:16" ht="15" customHeight="1" x14ac:dyDescent="0.2">
      <c r="A69" s="50"/>
      <c r="B69" s="42" t="s">
        <v>65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125"/>
      <c r="N69" s="126"/>
      <c r="O69" s="157"/>
      <c r="P69" s="154"/>
    </row>
    <row r="70" spans="1:16" ht="15" customHeight="1" x14ac:dyDescent="0.2">
      <c r="A70" s="50"/>
      <c r="B70" s="50"/>
      <c r="C70" s="15" t="s">
        <v>66</v>
      </c>
      <c r="D70" s="19"/>
      <c r="E70" s="17"/>
      <c r="F70" s="17"/>
      <c r="G70" s="17"/>
      <c r="H70" s="17"/>
      <c r="I70" s="17"/>
      <c r="J70" s="19"/>
      <c r="K70" s="6" t="s">
        <v>67</v>
      </c>
      <c r="L70" s="51"/>
      <c r="M70" s="125"/>
      <c r="N70" s="126"/>
      <c r="O70" s="157"/>
      <c r="P70" s="154"/>
    </row>
    <row r="71" spans="1:16" ht="15" customHeight="1" x14ac:dyDescent="0.2">
      <c r="A71" s="50"/>
      <c r="B71" s="42" t="s">
        <v>68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125"/>
      <c r="N71" s="126"/>
      <c r="O71" s="157"/>
      <c r="P71" s="154"/>
    </row>
    <row r="72" spans="1:16" ht="15" customHeight="1" x14ac:dyDescent="0.2">
      <c r="A72" s="50"/>
      <c r="B72" s="50"/>
      <c r="C72" s="15" t="s">
        <v>69</v>
      </c>
      <c r="D72" s="19"/>
      <c r="E72" s="17"/>
      <c r="F72" s="17"/>
      <c r="G72" s="17"/>
      <c r="H72" s="17"/>
      <c r="I72" s="17"/>
      <c r="J72" s="19"/>
      <c r="K72" s="6" t="s">
        <v>70</v>
      </c>
      <c r="L72" s="51"/>
      <c r="M72" s="125"/>
      <c r="N72" s="126"/>
      <c r="O72" s="157"/>
      <c r="P72" s="154"/>
    </row>
    <row r="73" spans="1:16" ht="15" customHeight="1" x14ac:dyDescent="0.2">
      <c r="A73" s="50"/>
      <c r="B73" s="42" t="s">
        <v>71</v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125"/>
      <c r="N73" s="126"/>
      <c r="O73" s="157"/>
      <c r="P73" s="154"/>
    </row>
    <row r="74" spans="1:16" ht="15" customHeight="1" x14ac:dyDescent="0.2">
      <c r="A74" s="50"/>
      <c r="B74" s="50"/>
      <c r="C74" s="15" t="s">
        <v>72</v>
      </c>
      <c r="D74" s="19"/>
      <c r="E74" s="17"/>
      <c r="F74" s="17"/>
      <c r="G74" s="17"/>
      <c r="H74" s="17"/>
      <c r="I74" s="17"/>
      <c r="J74" s="19"/>
      <c r="K74" s="6" t="s">
        <v>73</v>
      </c>
      <c r="L74" s="51"/>
      <c r="M74" s="125"/>
      <c r="N74" s="126"/>
      <c r="O74" s="157"/>
      <c r="P74" s="154"/>
    </row>
    <row r="75" spans="1:16" ht="15" customHeight="1" x14ac:dyDescent="0.2">
      <c r="A75" s="50"/>
      <c r="B75" s="42" t="s">
        <v>74</v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125"/>
      <c r="N75" s="126"/>
      <c r="O75" s="157"/>
      <c r="P75" s="154"/>
    </row>
    <row r="76" spans="1:16" ht="15" customHeight="1" x14ac:dyDescent="0.2">
      <c r="A76" s="50"/>
      <c r="B76" s="50"/>
      <c r="C76" s="15" t="s">
        <v>61</v>
      </c>
      <c r="D76" s="19"/>
      <c r="E76" s="17"/>
      <c r="F76" s="17"/>
      <c r="G76" s="17"/>
      <c r="H76" s="17"/>
      <c r="I76" s="17"/>
      <c r="J76" s="19"/>
      <c r="K76" s="6" t="s">
        <v>62</v>
      </c>
      <c r="L76" s="51"/>
      <c r="M76" s="125"/>
      <c r="N76" s="126"/>
      <c r="O76" s="157"/>
      <c r="P76" s="154"/>
    </row>
    <row r="77" spans="1:16" ht="15" customHeight="1" x14ac:dyDescent="0.2">
      <c r="A77" s="50"/>
      <c r="B77" s="42" t="s">
        <v>75</v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125"/>
      <c r="N77" s="126"/>
      <c r="O77" s="157"/>
      <c r="P77" s="154"/>
    </row>
    <row r="78" spans="1:16" ht="15" customHeight="1" x14ac:dyDescent="0.2">
      <c r="A78" s="50"/>
      <c r="B78" s="50"/>
      <c r="C78" s="15" t="s">
        <v>76</v>
      </c>
      <c r="D78" s="19"/>
      <c r="E78" s="17"/>
      <c r="F78" s="17"/>
      <c r="G78" s="17"/>
      <c r="H78" s="17"/>
      <c r="I78" s="17"/>
      <c r="J78" s="19"/>
      <c r="K78" s="6" t="s">
        <v>67</v>
      </c>
      <c r="L78" s="51"/>
      <c r="M78" s="125"/>
      <c r="N78" s="126"/>
      <c r="O78" s="157"/>
      <c r="P78" s="154"/>
    </row>
    <row r="79" spans="1:16" ht="15" customHeight="1" x14ac:dyDescent="0.2">
      <c r="A79" s="50"/>
      <c r="B79" s="42" t="s">
        <v>77</v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25"/>
      <c r="N79" s="126"/>
      <c r="O79" s="157"/>
      <c r="P79" s="154"/>
    </row>
    <row r="80" spans="1:16" ht="15" customHeight="1" x14ac:dyDescent="0.2">
      <c r="A80" s="50"/>
      <c r="B80" s="50"/>
      <c r="C80" s="15" t="s">
        <v>78</v>
      </c>
      <c r="D80" s="19"/>
      <c r="E80" s="17"/>
      <c r="F80" s="17"/>
      <c r="G80" s="17"/>
      <c r="H80" s="17"/>
      <c r="I80" s="17"/>
      <c r="J80" s="19"/>
      <c r="K80" s="6" t="s">
        <v>79</v>
      </c>
      <c r="L80" s="51"/>
      <c r="M80" s="125"/>
      <c r="N80" s="126"/>
      <c r="O80" s="157"/>
      <c r="P80" s="154"/>
    </row>
    <row r="81" spans="1:16" ht="7.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27"/>
      <c r="N81" s="128"/>
      <c r="O81" s="157"/>
      <c r="P81" s="154"/>
    </row>
    <row r="82" spans="1:16" ht="7.5" customHeight="1" x14ac:dyDescent="0.2">
      <c r="M82" s="123">
        <v>8.1999999999999993</v>
      </c>
      <c r="N82" s="124"/>
      <c r="O82" s="157">
        <v>1.5</v>
      </c>
      <c r="P82" s="154">
        <f>ROUND(M82*O82,1)</f>
        <v>12.3</v>
      </c>
    </row>
    <row r="83" spans="1:16" ht="15" customHeight="1" x14ac:dyDescent="0.2">
      <c r="A83" s="50" t="s">
        <v>80</v>
      </c>
      <c r="B83" s="13" t="s">
        <v>81</v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125"/>
      <c r="N83" s="126"/>
      <c r="O83" s="157"/>
      <c r="P83" s="154"/>
    </row>
    <row r="84" spans="1:16" ht="15" customHeight="1" x14ac:dyDescent="0.2">
      <c r="A84" s="50"/>
      <c r="B84" s="42" t="s">
        <v>82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25"/>
      <c r="N84" s="126"/>
      <c r="O84" s="157"/>
      <c r="P84" s="154"/>
    </row>
    <row r="85" spans="1:16" ht="15" customHeight="1" x14ac:dyDescent="0.2">
      <c r="A85" s="50"/>
      <c r="B85" s="50"/>
      <c r="C85" s="15" t="s">
        <v>61</v>
      </c>
      <c r="D85" s="19"/>
      <c r="E85" s="17"/>
      <c r="F85" s="17"/>
      <c r="G85" s="17"/>
      <c r="H85" s="17"/>
      <c r="I85" s="17"/>
      <c r="J85" s="19"/>
      <c r="K85" s="6" t="s">
        <v>62</v>
      </c>
      <c r="L85" s="51"/>
      <c r="M85" s="125"/>
      <c r="N85" s="126"/>
      <c r="O85" s="157"/>
      <c r="P85" s="154"/>
    </row>
    <row r="86" spans="1:16" ht="15" customHeight="1" x14ac:dyDescent="0.2">
      <c r="A86" s="50"/>
      <c r="B86" s="42" t="s">
        <v>81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25"/>
      <c r="N86" s="126"/>
      <c r="O86" s="157"/>
      <c r="P86" s="154"/>
    </row>
    <row r="87" spans="1:16" ht="15" customHeight="1" x14ac:dyDescent="0.2">
      <c r="A87" s="50"/>
      <c r="B87" s="50"/>
      <c r="C87" s="15" t="s">
        <v>83</v>
      </c>
      <c r="D87" s="19"/>
      <c r="E87" s="17"/>
      <c r="F87" s="17"/>
      <c r="G87" s="17"/>
      <c r="H87" s="17"/>
      <c r="I87" s="17"/>
      <c r="J87" s="19"/>
      <c r="K87" s="6" t="s">
        <v>84</v>
      </c>
      <c r="L87" s="51"/>
      <c r="M87" s="125"/>
      <c r="N87" s="126"/>
      <c r="O87" s="157"/>
      <c r="P87" s="154"/>
    </row>
    <row r="88" spans="1:16" ht="7.5" customHeight="1" thickBot="1" x14ac:dyDescent="0.25">
      <c r="M88" s="125"/>
      <c r="N88" s="126"/>
      <c r="O88" s="158"/>
      <c r="P88" s="159"/>
    </row>
    <row r="89" spans="1:16" ht="15" customHeight="1" x14ac:dyDescent="0.2">
      <c r="A89" s="43" t="s">
        <v>85</v>
      </c>
      <c r="B89" s="43" t="s">
        <v>86</v>
      </c>
      <c r="C89" s="44"/>
      <c r="D89" s="44"/>
      <c r="E89" s="44"/>
      <c r="F89" s="44"/>
      <c r="G89" s="44"/>
      <c r="H89" s="44"/>
      <c r="I89" s="44"/>
      <c r="J89" s="44"/>
      <c r="K89" s="44"/>
      <c r="L89" s="45"/>
      <c r="M89" s="130" t="s">
        <v>9</v>
      </c>
      <c r="N89" s="131"/>
      <c r="O89" s="132"/>
      <c r="P89" s="164" t="s">
        <v>10</v>
      </c>
    </row>
    <row r="90" spans="1:16" ht="15" customHeight="1" thickBot="1" x14ac:dyDescent="0.25">
      <c r="A90" s="46"/>
      <c r="B90" s="52" t="s">
        <v>87</v>
      </c>
      <c r="C90" s="46"/>
      <c r="D90" s="46"/>
      <c r="E90" s="46"/>
      <c r="F90" s="46"/>
      <c r="G90" s="46"/>
      <c r="H90" s="46"/>
      <c r="I90" s="46"/>
      <c r="J90" s="46"/>
      <c r="K90" s="46"/>
      <c r="L90" s="47"/>
      <c r="M90" s="133"/>
      <c r="N90" s="134"/>
      <c r="O90" s="135"/>
      <c r="P90" s="165"/>
    </row>
    <row r="91" spans="1:16" ht="7.5" customHeight="1" x14ac:dyDescent="0.2">
      <c r="M91" s="125">
        <v>9.6</v>
      </c>
      <c r="N91" s="126"/>
      <c r="O91" s="139">
        <v>4</v>
      </c>
      <c r="P91" s="141">
        <f>ROUND(M91*O91,1)</f>
        <v>38.4</v>
      </c>
    </row>
    <row r="92" spans="1:16" ht="15" customHeight="1" x14ac:dyDescent="0.2">
      <c r="A92" s="50" t="s">
        <v>88</v>
      </c>
      <c r="B92" s="13" t="s">
        <v>89</v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125"/>
      <c r="N92" s="126"/>
      <c r="O92" s="137"/>
      <c r="P92" s="142"/>
    </row>
    <row r="93" spans="1:16" ht="15" customHeight="1" x14ac:dyDescent="0.2">
      <c r="A93" s="50"/>
      <c r="B93" s="42" t="s">
        <v>90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125"/>
      <c r="N93" s="126"/>
      <c r="O93" s="137"/>
      <c r="P93" s="142"/>
    </row>
    <row r="94" spans="1:16" ht="15" customHeight="1" x14ac:dyDescent="0.2">
      <c r="A94" s="50"/>
      <c r="B94" s="50"/>
      <c r="C94" s="15" t="s">
        <v>61</v>
      </c>
      <c r="D94" s="19"/>
      <c r="E94" s="17"/>
      <c r="F94" s="17"/>
      <c r="G94" s="17"/>
      <c r="H94" s="17"/>
      <c r="I94" s="17"/>
      <c r="J94" s="19"/>
      <c r="K94" s="6" t="s">
        <v>62</v>
      </c>
      <c r="L94" s="51"/>
      <c r="M94" s="125"/>
      <c r="N94" s="126"/>
      <c r="O94" s="137"/>
      <c r="P94" s="142"/>
    </row>
    <row r="95" spans="1:16" ht="15" customHeight="1" x14ac:dyDescent="0.2">
      <c r="A95" s="50"/>
      <c r="B95" s="42" t="s">
        <v>91</v>
      </c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125"/>
      <c r="N95" s="126"/>
      <c r="O95" s="137"/>
      <c r="P95" s="142"/>
    </row>
    <row r="96" spans="1:16" ht="15" customHeight="1" x14ac:dyDescent="0.2">
      <c r="A96" s="50"/>
      <c r="B96" s="50"/>
      <c r="C96" s="15" t="s">
        <v>61</v>
      </c>
      <c r="D96" s="19"/>
      <c r="E96" s="17"/>
      <c r="F96" s="17"/>
      <c r="G96" s="17"/>
      <c r="H96" s="17"/>
      <c r="I96" s="17"/>
      <c r="J96" s="19"/>
      <c r="K96" s="6" t="s">
        <v>62</v>
      </c>
      <c r="L96" s="51"/>
      <c r="M96" s="125"/>
      <c r="N96" s="126"/>
      <c r="O96" s="137"/>
      <c r="P96" s="142"/>
    </row>
    <row r="97" spans="1:16" ht="7.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27"/>
      <c r="N97" s="128"/>
      <c r="O97" s="140"/>
      <c r="P97" s="143"/>
    </row>
    <row r="98" spans="1:16" ht="7.5" customHeight="1" x14ac:dyDescent="0.2">
      <c r="M98" s="123">
        <v>10</v>
      </c>
      <c r="N98" s="124"/>
      <c r="O98" s="136">
        <v>2</v>
      </c>
      <c r="P98" s="120">
        <f>ROUND(M98*O98,1)</f>
        <v>20</v>
      </c>
    </row>
    <row r="99" spans="1:16" ht="15" customHeight="1" x14ac:dyDescent="0.2">
      <c r="A99" s="50" t="s">
        <v>92</v>
      </c>
      <c r="B99" s="13" t="s">
        <v>93</v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125"/>
      <c r="N99" s="126"/>
      <c r="O99" s="137"/>
      <c r="P99" s="121"/>
    </row>
    <row r="100" spans="1:16" ht="15" customHeight="1" x14ac:dyDescent="0.2">
      <c r="A100" s="50"/>
      <c r="B100" s="42" t="s">
        <v>94</v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125"/>
      <c r="N100" s="126"/>
      <c r="O100" s="137"/>
      <c r="P100" s="121"/>
    </row>
    <row r="101" spans="1:16" ht="15" customHeight="1" x14ac:dyDescent="0.2">
      <c r="A101" s="50"/>
      <c r="B101" s="50"/>
      <c r="C101" s="15" t="s">
        <v>95</v>
      </c>
      <c r="D101" s="19"/>
      <c r="E101" s="17"/>
      <c r="F101" s="17"/>
      <c r="G101" s="17"/>
      <c r="H101" s="17"/>
      <c r="I101" s="17"/>
      <c r="J101" s="19"/>
      <c r="K101" s="6" t="s">
        <v>96</v>
      </c>
      <c r="L101" s="51"/>
      <c r="M101" s="125"/>
      <c r="N101" s="126"/>
      <c r="O101" s="137"/>
      <c r="P101" s="121"/>
    </row>
    <row r="102" spans="1:16" ht="15" customHeight="1" x14ac:dyDescent="0.2">
      <c r="A102" s="50"/>
      <c r="B102" s="42" t="s">
        <v>97</v>
      </c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125"/>
      <c r="N102" s="126"/>
      <c r="O102" s="137"/>
      <c r="P102" s="121"/>
    </row>
    <row r="103" spans="1:16" ht="15" customHeight="1" x14ac:dyDescent="0.2">
      <c r="A103" s="50"/>
      <c r="B103" s="50"/>
      <c r="C103" s="15" t="s">
        <v>98</v>
      </c>
      <c r="D103" s="19"/>
      <c r="E103" s="17"/>
      <c r="F103" s="17"/>
      <c r="G103" s="17"/>
      <c r="H103" s="17"/>
      <c r="I103" s="17"/>
      <c r="J103" s="19"/>
      <c r="K103" s="6" t="s">
        <v>99</v>
      </c>
      <c r="L103" s="51"/>
      <c r="M103" s="125"/>
      <c r="N103" s="126"/>
      <c r="O103" s="137"/>
      <c r="P103" s="121"/>
    </row>
    <row r="104" spans="1:16" ht="15" customHeight="1" x14ac:dyDescent="0.2">
      <c r="A104" s="50"/>
      <c r="B104" s="42" t="s">
        <v>100</v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125"/>
      <c r="N104" s="126"/>
      <c r="O104" s="137"/>
      <c r="P104" s="121"/>
    </row>
    <row r="105" spans="1:16" ht="15" customHeight="1" x14ac:dyDescent="0.2">
      <c r="A105" s="50"/>
      <c r="B105" s="50"/>
      <c r="C105" s="15" t="s">
        <v>101</v>
      </c>
      <c r="D105" s="19"/>
      <c r="E105" s="17"/>
      <c r="F105" s="17"/>
      <c r="G105" s="17"/>
      <c r="H105" s="17"/>
      <c r="I105" s="17"/>
      <c r="J105" s="19"/>
      <c r="K105" s="6" t="s">
        <v>102</v>
      </c>
      <c r="L105" s="51"/>
      <c r="M105" s="125"/>
      <c r="N105" s="126"/>
      <c r="O105" s="137"/>
      <c r="P105" s="121"/>
    </row>
    <row r="106" spans="1:16" ht="15" customHeight="1" x14ac:dyDescent="0.2">
      <c r="A106" s="50"/>
      <c r="B106" s="42" t="s">
        <v>103</v>
      </c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125"/>
      <c r="N106" s="126"/>
      <c r="O106" s="137"/>
      <c r="P106" s="121"/>
    </row>
    <row r="107" spans="1:16" ht="15" customHeight="1" x14ac:dyDescent="0.2">
      <c r="A107" s="50"/>
      <c r="B107" s="50"/>
      <c r="C107" s="15" t="s">
        <v>61</v>
      </c>
      <c r="D107" s="19"/>
      <c r="E107" s="17"/>
      <c r="F107" s="17"/>
      <c r="G107" s="17"/>
      <c r="H107" s="17"/>
      <c r="I107" s="17"/>
      <c r="J107" s="19"/>
      <c r="K107" s="6" t="s">
        <v>62</v>
      </c>
      <c r="L107" s="51"/>
      <c r="M107" s="125"/>
      <c r="N107" s="126"/>
      <c r="O107" s="137"/>
      <c r="P107" s="121"/>
    </row>
    <row r="108" spans="1:16" ht="7.5" customHeight="1" thickBot="1" x14ac:dyDescent="0.25">
      <c r="M108" s="125"/>
      <c r="N108" s="126"/>
      <c r="O108" s="138"/>
      <c r="P108" s="122"/>
    </row>
    <row r="109" spans="1:16" ht="30.2" customHeight="1" thickBot="1" x14ac:dyDescent="0.25">
      <c r="A109" s="151" t="s">
        <v>104</v>
      </c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2"/>
      <c r="O109" s="149">
        <f>ROUND(SUM(P60:P88)+SUM(P91:P108),0)</f>
        <v>93</v>
      </c>
      <c r="P109" s="150"/>
    </row>
    <row r="110" spans="1:16" ht="12.75" customHeight="1" x14ac:dyDescent="0.2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8"/>
      <c r="N110" s="98"/>
      <c r="O110" s="98"/>
      <c r="P110" s="9"/>
    </row>
    <row r="111" spans="1:16" ht="18" customHeight="1" x14ac:dyDescent="0.2">
      <c r="A111" s="4" t="s">
        <v>105</v>
      </c>
    </row>
    <row r="112" spans="1:16" ht="12.75" customHeight="1" x14ac:dyDescent="0.2">
      <c r="A112" s="18" t="s">
        <v>106</v>
      </c>
      <c r="B112" s="18"/>
      <c r="C112" s="70"/>
      <c r="D112" s="70"/>
      <c r="E112" s="70"/>
      <c r="F112" s="70"/>
      <c r="G112" s="70"/>
    </row>
    <row r="113" spans="1:16" ht="12.75" customHeight="1" x14ac:dyDescent="0.2">
      <c r="A113" s="18" t="s">
        <v>107</v>
      </c>
      <c r="B113" s="18"/>
      <c r="C113" s="70"/>
      <c r="D113" s="70"/>
      <c r="E113" s="70"/>
      <c r="F113" s="70"/>
      <c r="G113" s="70"/>
    </row>
    <row r="114" spans="1:16" ht="12.75" customHeight="1" x14ac:dyDescent="0.2">
      <c r="A114" s="18" t="s">
        <v>108</v>
      </c>
      <c r="B114" s="18"/>
      <c r="C114" s="70"/>
      <c r="D114" s="70"/>
      <c r="E114" s="70"/>
      <c r="F114" s="70"/>
      <c r="G114" s="70"/>
    </row>
    <row r="115" spans="1:16" ht="12.75" customHeight="1" x14ac:dyDescent="0.2">
      <c r="A115" s="18" t="s">
        <v>109</v>
      </c>
      <c r="B115" s="18"/>
      <c r="C115" s="70"/>
      <c r="D115" s="70"/>
      <c r="E115" s="70"/>
      <c r="F115" s="70"/>
      <c r="G115" s="70"/>
    </row>
    <row r="116" spans="1:16" ht="12.75" customHeight="1" x14ac:dyDescent="0.2">
      <c r="A116" s="18" t="s">
        <v>110</v>
      </c>
      <c r="B116" s="18"/>
      <c r="C116" s="70"/>
      <c r="D116" s="70"/>
      <c r="E116" s="70"/>
      <c r="F116" s="70"/>
      <c r="G116" s="70"/>
    </row>
    <row r="117" spans="1:16" ht="12.75" customHeight="1" x14ac:dyDescent="0.2">
      <c r="A117" s="18" t="s">
        <v>111</v>
      </c>
      <c r="B117" s="18"/>
      <c r="C117" s="70"/>
      <c r="D117" s="70"/>
      <c r="E117" s="70"/>
      <c r="F117" s="70"/>
      <c r="G117" s="70"/>
    </row>
    <row r="118" spans="1:16" ht="12.75" customHeight="1" x14ac:dyDescent="0.2">
      <c r="A118" s="18" t="s">
        <v>112</v>
      </c>
      <c r="B118" s="18"/>
      <c r="C118" s="70"/>
      <c r="D118" s="70"/>
      <c r="E118" s="70"/>
      <c r="F118" s="70"/>
      <c r="G118" s="70"/>
    </row>
    <row r="119" spans="1:16" ht="12.75" customHeight="1" x14ac:dyDescent="0.2">
      <c r="A119" s="18" t="s">
        <v>113</v>
      </c>
      <c r="B119" s="18"/>
      <c r="C119" s="70"/>
      <c r="D119" s="70"/>
      <c r="E119" s="70"/>
      <c r="F119" s="70"/>
      <c r="G119" s="70"/>
    </row>
    <row r="120" spans="1:16" ht="12.75" customHeight="1" x14ac:dyDescent="0.2">
      <c r="A120" s="18" t="s">
        <v>114</v>
      </c>
      <c r="B120" s="18"/>
    </row>
    <row r="122" spans="1:16" ht="18" customHeight="1" x14ac:dyDescent="0.2">
      <c r="A122" s="4" t="s">
        <v>115</v>
      </c>
    </row>
    <row r="123" spans="1:16" x14ac:dyDescent="0.2">
      <c r="A123" t="s">
        <v>116</v>
      </c>
      <c r="B123" s="18"/>
      <c r="C123" s="70"/>
      <c r="D123" s="70"/>
      <c r="E123" s="70"/>
      <c r="F123" s="70"/>
      <c r="G123" s="70"/>
    </row>
    <row r="124" spans="1:16" x14ac:dyDescent="0.2">
      <c r="A124" t="s">
        <v>117</v>
      </c>
      <c r="B124" s="18"/>
      <c r="C124" s="70"/>
      <c r="D124" s="70"/>
      <c r="E124" s="70"/>
      <c r="F124" s="70"/>
      <c r="G124" s="70"/>
    </row>
    <row r="125" spans="1:16" x14ac:dyDescent="0.2">
      <c r="A125" s="18" t="s">
        <v>118</v>
      </c>
      <c r="B125" s="18"/>
      <c r="C125" s="70"/>
      <c r="D125" s="70"/>
      <c r="E125" s="70"/>
      <c r="F125" s="70"/>
      <c r="G125" s="70"/>
    </row>
    <row r="126" spans="1:16" x14ac:dyDescent="0.2">
      <c r="A126" s="18" t="s">
        <v>119</v>
      </c>
      <c r="B126" s="18"/>
    </row>
    <row r="127" spans="1:16" ht="12.75" customHeight="1" x14ac:dyDescent="0.2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8"/>
      <c r="N127" s="98"/>
      <c r="O127" s="98"/>
      <c r="P127" s="9"/>
    </row>
    <row r="128" spans="1:16" ht="18" customHeight="1" x14ac:dyDescent="0.2">
      <c r="A128" s="4" t="s">
        <v>120</v>
      </c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8"/>
      <c r="N128" s="98"/>
      <c r="O128" s="98"/>
      <c r="P128" s="9"/>
    </row>
    <row r="129" spans="1:18" ht="12.75" customHeight="1" x14ac:dyDescent="0.2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8"/>
      <c r="N129" s="98"/>
      <c r="O129" s="98"/>
      <c r="P129" s="9"/>
    </row>
    <row r="130" spans="1:18" ht="12.75" customHeight="1" x14ac:dyDescent="0.2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8"/>
      <c r="N130" s="98"/>
      <c r="O130" s="98"/>
      <c r="P130" s="9"/>
    </row>
    <row r="131" spans="1:18" ht="12.75" customHeight="1" x14ac:dyDescent="0.2">
      <c r="A131" s="22"/>
      <c r="B131" s="6"/>
      <c r="C131" s="6"/>
      <c r="I131" s="6"/>
      <c r="J131" s="6"/>
      <c r="K131" s="6"/>
      <c r="L131" s="6"/>
      <c r="M131" s="98"/>
      <c r="N131" s="98"/>
      <c r="O131" s="98"/>
      <c r="P131" s="9"/>
    </row>
    <row r="132" spans="1:18" ht="12.75" customHeight="1" x14ac:dyDescent="0.2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8"/>
      <c r="N132" s="98"/>
      <c r="O132" s="98"/>
      <c r="P132" s="9"/>
    </row>
    <row r="133" spans="1:18" ht="12.75" customHeight="1" x14ac:dyDescent="0.2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8"/>
      <c r="N133" s="98"/>
      <c r="O133" s="98"/>
      <c r="P133" s="9"/>
    </row>
    <row r="134" spans="1:18" ht="12.75" customHeight="1" x14ac:dyDescent="0.2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8"/>
      <c r="N134" s="98"/>
      <c r="O134" s="98"/>
      <c r="P134" s="9"/>
    </row>
    <row r="135" spans="1:18" ht="12.75" customHeight="1" x14ac:dyDescent="0.2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8"/>
      <c r="N135" s="98"/>
      <c r="O135" s="98"/>
      <c r="P135" s="9"/>
    </row>
    <row r="136" spans="1:18" ht="12.75" customHeight="1" x14ac:dyDescent="0.2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8"/>
      <c r="N136" s="98"/>
      <c r="O136" s="98"/>
      <c r="P136" s="9"/>
    </row>
    <row r="137" spans="1:18" ht="15" customHeight="1" x14ac:dyDescent="0.2">
      <c r="B137" s="23"/>
      <c r="C137" s="23"/>
      <c r="D137" s="23"/>
      <c r="E137" s="116"/>
      <c r="F137" s="116"/>
      <c r="G137" s="116"/>
      <c r="H137" s="116"/>
      <c r="I137" s="116"/>
      <c r="J137" s="116"/>
      <c r="K137" s="116"/>
      <c r="L137" s="99"/>
    </row>
    <row r="138" spans="1:18" ht="18" customHeight="1" x14ac:dyDescent="0.2">
      <c r="A138" s="4" t="s">
        <v>121</v>
      </c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8"/>
      <c r="N138" s="98"/>
      <c r="O138" s="98"/>
      <c r="P138" s="9"/>
    </row>
    <row r="139" spans="1:18" ht="12.75" customHeight="1" x14ac:dyDescent="0.2">
      <c r="A139" s="28"/>
      <c r="B139" s="29"/>
      <c r="C139" s="29"/>
      <c r="D139" s="29"/>
      <c r="E139" s="29"/>
      <c r="F139" s="28"/>
      <c r="G139" s="29"/>
      <c r="H139" s="28"/>
      <c r="I139" s="28"/>
      <c r="J139" s="30"/>
      <c r="K139" s="29"/>
      <c r="L139" s="29"/>
      <c r="M139" s="28"/>
      <c r="N139" s="28"/>
      <c r="O139" s="28"/>
      <c r="P139" s="58"/>
      <c r="Q139" s="18"/>
      <c r="R139" s="18"/>
    </row>
    <row r="140" spans="1:18" ht="15" customHeight="1" x14ac:dyDescent="0.25">
      <c r="A140" s="25" t="s">
        <v>122</v>
      </c>
      <c r="B140" s="24"/>
      <c r="C140" s="53"/>
      <c r="D140" s="23"/>
      <c r="E140" s="23"/>
      <c r="F140" s="53" t="s">
        <v>123</v>
      </c>
      <c r="G140" s="23"/>
      <c r="H140" s="23"/>
      <c r="I140" s="153" t="s">
        <v>124</v>
      </c>
      <c r="J140" s="153"/>
      <c r="K140" s="153"/>
      <c r="L140" s="25"/>
      <c r="M140" s="55"/>
      <c r="N140" s="33"/>
      <c r="O140" s="33"/>
      <c r="P140" s="57"/>
    </row>
    <row r="141" spans="1:18" ht="20.100000000000001" customHeight="1" x14ac:dyDescent="0.2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56"/>
      <c r="N141" s="98"/>
      <c r="O141" s="98"/>
      <c r="P141" s="58"/>
    </row>
    <row r="142" spans="1:18" ht="20.100000000000001" customHeight="1" x14ac:dyDescent="0.2">
      <c r="A142" s="61" t="s">
        <v>125</v>
      </c>
      <c r="B142" s="24"/>
      <c r="C142" s="59"/>
      <c r="D142" s="114">
        <f>IF(O51=0,"",O51)</f>
        <v>86</v>
      </c>
      <c r="E142" s="114"/>
      <c r="F142" s="114" t="s">
        <v>126</v>
      </c>
      <c r="G142" s="114"/>
      <c r="H142" s="114"/>
      <c r="I142" s="176">
        <f>IF(D142="","",D142*50)</f>
        <v>4300</v>
      </c>
      <c r="J142" s="176"/>
      <c r="K142" s="23"/>
      <c r="L142" s="25"/>
      <c r="M142" s="32"/>
      <c r="N142" s="33"/>
      <c r="O142" s="33"/>
      <c r="P142" s="58"/>
    </row>
    <row r="143" spans="1:18" ht="20.100000000000001" customHeight="1" x14ac:dyDescent="0.2">
      <c r="A143" s="61" t="s">
        <v>127</v>
      </c>
      <c r="B143" s="24"/>
      <c r="C143" s="59"/>
      <c r="D143" s="114">
        <f>IF(O109=0,"",O109)</f>
        <v>93</v>
      </c>
      <c r="E143" s="114"/>
      <c r="F143" s="114" t="s">
        <v>126</v>
      </c>
      <c r="G143" s="114"/>
      <c r="H143" s="114"/>
      <c r="I143" s="176">
        <f>IF(D143="","",D143*50)</f>
        <v>4650</v>
      </c>
      <c r="J143" s="176"/>
      <c r="K143" s="23"/>
      <c r="L143" s="25"/>
      <c r="M143" s="23"/>
      <c r="N143" s="23"/>
      <c r="O143" s="53"/>
      <c r="P143" s="26" t="s">
        <v>128</v>
      </c>
    </row>
    <row r="144" spans="1:18" ht="20.100000000000001" customHeight="1" x14ac:dyDescent="0.2">
      <c r="A144" s="112" t="str">
        <f>IF($M$3="","",VLOOKUP($M$3,NS!$A$24:$F$30,3,FALSE))</f>
        <v>Planen und Umsetzen eines Projektes der Systemintegration</v>
      </c>
      <c r="B144" s="112"/>
      <c r="C144" s="112"/>
      <c r="D144" s="176" t="s">
        <v>129</v>
      </c>
      <c r="E144" s="176"/>
      <c r="F144" s="176"/>
      <c r="G144" s="176"/>
      <c r="H144" s="176">
        <f>IF(OR(D142="",D143=""),"",I143+I142)</f>
        <v>8950</v>
      </c>
      <c r="I144" s="176"/>
      <c r="J144" s="176"/>
      <c r="K144" s="62" t="str">
        <f>IF(H144="","","  : 100    =   "&amp;H144/100&amp;"   x  50    =    "&amp;H144/100*50)</f>
        <v xml:space="preserve">  : 100    =   89,5   x  50    =    4475</v>
      </c>
      <c r="L144" s="27"/>
      <c r="M144" s="100"/>
      <c r="N144" s="100"/>
      <c r="O144" s="100"/>
      <c r="P144" s="54" t="str">
        <f>IF(H144="","",ROUND(H144/100,0) &amp; "  /  " &amp; LOOKUP(ROUND(H144/100,0),NS!$A$4:$B$9,NS!$C$4:$C$9))</f>
        <v>90  /  2</v>
      </c>
    </row>
    <row r="145" spans="1:18" ht="12.75" customHeight="1" x14ac:dyDescent="0.2">
      <c r="A145" s="112"/>
      <c r="B145" s="112"/>
      <c r="C145" s="112"/>
      <c r="D145" s="97"/>
      <c r="E145" s="97"/>
      <c r="F145" s="97"/>
      <c r="G145" s="97"/>
      <c r="H145" s="97"/>
      <c r="I145" s="97"/>
      <c r="J145" s="97"/>
      <c r="K145" s="97"/>
      <c r="L145" s="97"/>
      <c r="M145" s="98"/>
      <c r="N145" s="98"/>
      <c r="O145" s="98"/>
      <c r="P145" s="9"/>
    </row>
    <row r="146" spans="1:18" ht="54" customHeight="1" x14ac:dyDescent="0.2">
      <c r="A146" s="113"/>
      <c r="B146" s="113"/>
      <c r="C146" s="113"/>
      <c r="D146" s="101"/>
      <c r="E146" s="101"/>
      <c r="F146" s="101"/>
      <c r="G146" s="101"/>
      <c r="H146" s="101"/>
      <c r="I146" s="101"/>
      <c r="J146" s="101"/>
      <c r="K146" s="101"/>
      <c r="L146" s="101"/>
      <c r="M146" s="102"/>
      <c r="N146" s="102"/>
      <c r="O146" s="102"/>
      <c r="P146" s="10"/>
    </row>
    <row r="147" spans="1:18" ht="12.75" customHeight="1" x14ac:dyDescent="0.2">
      <c r="A147" s="28" t="str">
        <f>"Unterschrift " &amp; C6</f>
        <v>Unterschrift Arbeitgebervertreter</v>
      </c>
      <c r="B147" s="29"/>
      <c r="C147" s="29"/>
      <c r="D147" s="29"/>
      <c r="E147" s="29"/>
      <c r="F147" s="28"/>
      <c r="G147" s="29"/>
      <c r="H147" s="28"/>
      <c r="I147" s="30"/>
      <c r="J147" s="30" t="str">
        <f>"Unterschrift " &amp; I6</f>
        <v>Unterschrift Arbeitnehmervertreter</v>
      </c>
      <c r="K147" s="30"/>
      <c r="L147" s="29"/>
      <c r="M147" s="28"/>
      <c r="N147" s="28"/>
      <c r="O147" s="28"/>
      <c r="P147" s="31" t="str">
        <f>"Unterschrift " &amp; O6</f>
        <v>Unterschrift Lehrkraft</v>
      </c>
      <c r="Q147" s="18"/>
      <c r="R147" s="18"/>
    </row>
    <row r="148" spans="1:18" ht="12.75" customHeight="1" x14ac:dyDescent="0.2">
      <c r="A148" s="28"/>
      <c r="B148" s="29"/>
      <c r="C148" s="29"/>
      <c r="D148" s="29"/>
      <c r="E148" s="29"/>
      <c r="F148" s="28"/>
      <c r="G148" s="29"/>
      <c r="H148" s="28"/>
      <c r="I148" s="28"/>
      <c r="J148" s="30"/>
      <c r="K148" s="29"/>
      <c r="L148" s="29"/>
      <c r="M148" s="28"/>
      <c r="N148" s="28"/>
      <c r="O148" s="28"/>
      <c r="P148" s="31"/>
      <c r="Q148" s="18"/>
      <c r="R148" s="18"/>
    </row>
    <row r="149" spans="1:18" ht="12.75" customHeight="1" x14ac:dyDescent="0.2">
      <c r="A149" s="12" t="s">
        <v>130</v>
      </c>
      <c r="B149" s="18"/>
      <c r="P149" s="49"/>
      <c r="Q149" s="18"/>
      <c r="R149" s="18"/>
    </row>
    <row r="150" spans="1:18" ht="12.75" customHeight="1" x14ac:dyDescent="0.2">
      <c r="A150" s="70" t="s">
        <v>131</v>
      </c>
      <c r="B150" s="18"/>
      <c r="K150" s="70" t="s">
        <v>132</v>
      </c>
      <c r="Q150" s="18"/>
      <c r="R150" s="18"/>
    </row>
    <row r="151" spans="1:18" ht="12.75" customHeight="1" x14ac:dyDescent="0.2">
      <c r="A151" s="70" t="s">
        <v>133</v>
      </c>
      <c r="B151" s="18"/>
      <c r="K151" s="70" t="s">
        <v>134</v>
      </c>
      <c r="Q151" s="18"/>
      <c r="R151" s="18"/>
    </row>
    <row r="152" spans="1:18" ht="12.75" customHeight="1" x14ac:dyDescent="0.2">
      <c r="A152" s="18" t="s">
        <v>135</v>
      </c>
      <c r="B152" s="18"/>
      <c r="K152" s="70" t="s">
        <v>136</v>
      </c>
      <c r="Q152" s="18"/>
      <c r="R152" s="18"/>
    </row>
    <row r="153" spans="1:18" ht="12.75" customHeight="1" x14ac:dyDescent="0.2">
      <c r="A153" s="18" t="s">
        <v>137</v>
      </c>
      <c r="B153" s="18"/>
      <c r="Q153" s="18"/>
      <c r="R153" s="18"/>
    </row>
    <row r="154" spans="1:18" ht="12.75" customHeight="1" x14ac:dyDescent="0.2">
      <c r="A154" s="18"/>
      <c r="B154" s="18" t="s">
        <v>138</v>
      </c>
      <c r="Q154" s="18"/>
      <c r="R154" s="18"/>
    </row>
    <row r="155" spans="1:18" ht="12.75" customHeight="1" x14ac:dyDescent="0.2">
      <c r="A155" s="18"/>
      <c r="B155" s="18"/>
      <c r="Q155" s="18"/>
      <c r="R155" s="18"/>
    </row>
    <row r="156" spans="1:18" ht="13.7" customHeight="1" x14ac:dyDescent="0.2">
      <c r="A156" s="48" t="s">
        <v>139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11"/>
      <c r="Q156" s="18"/>
      <c r="R156" s="18"/>
    </row>
    <row r="157" spans="1:18" ht="13.7" customHeight="1" x14ac:dyDescent="0.2">
      <c r="A157" s="70" t="s">
        <v>140</v>
      </c>
      <c r="B157" s="6"/>
      <c r="C157" s="6" t="s">
        <v>141</v>
      </c>
      <c r="D157" s="6"/>
      <c r="E157" s="6"/>
      <c r="F157" s="6" t="s">
        <v>142</v>
      </c>
      <c r="G157" s="6"/>
      <c r="H157" s="6"/>
      <c r="I157" s="6"/>
      <c r="J157" s="6"/>
      <c r="K157" s="6"/>
      <c r="L157" s="6" t="s">
        <v>143</v>
      </c>
      <c r="M157" s="6" t="s">
        <v>144</v>
      </c>
      <c r="N157" s="6"/>
      <c r="O157" s="6"/>
      <c r="P157" s="49" t="s">
        <v>145</v>
      </c>
      <c r="Q157" s="18"/>
      <c r="R157" s="18"/>
    </row>
    <row r="158" spans="1:18" ht="13.7" customHeight="1" x14ac:dyDescent="0.2">
      <c r="A158" s="70" t="s">
        <v>146</v>
      </c>
      <c r="B158" s="6"/>
      <c r="C158" s="6" t="s">
        <v>62</v>
      </c>
      <c r="D158" s="6"/>
      <c r="E158" s="6"/>
      <c r="F158" s="6" t="s">
        <v>147</v>
      </c>
      <c r="G158" s="6"/>
      <c r="H158" s="6"/>
      <c r="I158" s="6"/>
      <c r="J158" s="6"/>
      <c r="K158" s="6"/>
      <c r="L158" s="6" t="s">
        <v>148</v>
      </c>
      <c r="M158" s="6" t="s">
        <v>149</v>
      </c>
      <c r="N158" s="6"/>
      <c r="O158" s="6"/>
      <c r="P158" s="49" t="s">
        <v>150</v>
      </c>
      <c r="Q158" s="18"/>
      <c r="R158" s="18"/>
    </row>
  </sheetData>
  <mergeCells count="71">
    <mergeCell ref="M98:N108"/>
    <mergeCell ref="O33:O36"/>
    <mergeCell ref="P37:P42"/>
    <mergeCell ref="P33:P36"/>
    <mergeCell ref="M33:N36"/>
    <mergeCell ref="I142:J142"/>
    <mergeCell ref="I143:J143"/>
    <mergeCell ref="H144:J144"/>
    <mergeCell ref="F142:H142"/>
    <mergeCell ref="F143:H143"/>
    <mergeCell ref="D144:G144"/>
    <mergeCell ref="M59:O59"/>
    <mergeCell ref="M67:N81"/>
    <mergeCell ref="O16:O20"/>
    <mergeCell ref="O21:O25"/>
    <mergeCell ref="M26:O26"/>
    <mergeCell ref="L2:O2"/>
    <mergeCell ref="C2:K2"/>
    <mergeCell ref="M8:O8"/>
    <mergeCell ref="P89:P90"/>
    <mergeCell ref="M82:N88"/>
    <mergeCell ref="P60:P66"/>
    <mergeCell ref="P9:P15"/>
    <mergeCell ref="M9:N15"/>
    <mergeCell ref="P43:P50"/>
    <mergeCell ref="M16:N20"/>
    <mergeCell ref="G137:H137"/>
    <mergeCell ref="O109:P109"/>
    <mergeCell ref="A109:N109"/>
    <mergeCell ref="I137:K137"/>
    <mergeCell ref="I140:K140"/>
    <mergeCell ref="O37:O42"/>
    <mergeCell ref="O43:O50"/>
    <mergeCell ref="M91:N97"/>
    <mergeCell ref="M60:N66"/>
    <mergeCell ref="P67:P81"/>
    <mergeCell ref="O51:P51"/>
    <mergeCell ref="A51:N51"/>
    <mergeCell ref="O60:O66"/>
    <mergeCell ref="O82:O88"/>
    <mergeCell ref="P82:P88"/>
    <mergeCell ref="O67:O81"/>
    <mergeCell ref="A3:L3"/>
    <mergeCell ref="M3:O3"/>
    <mergeCell ref="E137:F137"/>
    <mergeCell ref="I5:L5"/>
    <mergeCell ref="I6:L6"/>
    <mergeCell ref="O5:P5"/>
    <mergeCell ref="O6:P6"/>
    <mergeCell ref="A4:P4"/>
    <mergeCell ref="P98:P108"/>
    <mergeCell ref="M37:N42"/>
    <mergeCell ref="M43:N50"/>
    <mergeCell ref="P16:P20"/>
    <mergeCell ref="M89:O90"/>
    <mergeCell ref="O98:O108"/>
    <mergeCell ref="O91:O97"/>
    <mergeCell ref="P91:P97"/>
    <mergeCell ref="P21:P25"/>
    <mergeCell ref="M21:N25"/>
    <mergeCell ref="M27:N32"/>
    <mergeCell ref="P27:P32"/>
    <mergeCell ref="O27:O32"/>
    <mergeCell ref="C5:E5"/>
    <mergeCell ref="C6:E6"/>
    <mergeCell ref="O9:O15"/>
    <mergeCell ref="M1:O1"/>
    <mergeCell ref="A144:C146"/>
    <mergeCell ref="D142:E142"/>
    <mergeCell ref="D143:E143"/>
    <mergeCell ref="C1:L1"/>
  </mergeCells>
  <phoneticPr fontId="0" type="noConversion"/>
  <conditionalFormatting sqref="M9:N15">
    <cfRule type="cellIs" dxfId="0" priority="1" operator="greaterThan">
      <formula>10</formula>
    </cfRule>
  </conditionalFormatting>
  <pageMargins left="0.47244094488188981" right="0.19685039370078741" top="0.19685039370078741" bottom="0.19685039370078741" header="0.51181102362204722" footer="0.51181102362204722"/>
  <pageSetup paperSize="9" scale="86" orientation="portrait" r:id="rId1"/>
  <headerFooter alignWithMargins="0">
    <oddFooter>&amp;R&amp;8Seite &amp;P</oddFooter>
  </headerFooter>
  <rowBreaks count="2" manualBreakCount="2">
    <brk id="58" max="16383" man="1"/>
    <brk id="110" max="16383" man="1"/>
  </rowBreaks>
  <colBreaks count="1" manualBreakCount="1">
    <brk id="1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Ausbildungsberufe" error="SM_x000a_DM_x000a_FR AE_x000a_FR SI_x000a_FR DPA_x000a_FR DV_x000a_SE_x000a_(Achtung: Leerzeichen)." promptTitle="Geben Sie den Ausb.beruf an" prompt="FR SI_x000a_FR AE_x000a_FR DPA_x000a_FR DV_x000a_SE_x000a_DM_x000a_SM_x000a_(Achtung: Leerzeichen)." xr:uid="{00000000-0002-0000-0000-000000000000}">
          <x14:formula1>
            <xm:f>NS!A$24:A$30</xm:f>
          </x14:formula1>
          <xm:sqref>M3:O3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7F9EA-D7FB-44DE-9593-41C9978544CC}">
  <dimension ref="A1:G28"/>
  <sheetViews>
    <sheetView workbookViewId="0"/>
  </sheetViews>
  <sheetFormatPr baseColWidth="10" defaultColWidth="11.42578125" defaultRowHeight="12.75" x14ac:dyDescent="0.2"/>
  <cols>
    <col min="1" max="1" width="41.28515625" style="74" customWidth="1"/>
    <col min="2" max="6" width="11" style="74" customWidth="1"/>
    <col min="7" max="7" width="3.28515625" style="74" customWidth="1"/>
    <col min="8" max="16384" width="11.42578125" style="74"/>
  </cols>
  <sheetData>
    <row r="1" spans="1:7" ht="20.25" x14ac:dyDescent="0.3">
      <c r="A1" s="71"/>
      <c r="B1" s="72"/>
      <c r="C1" s="73"/>
      <c r="D1" s="73"/>
      <c r="E1" s="72" t="str">
        <f>BEWERTUNG!C1</f>
        <v>IHK Abschlussprüfung Sommer 2025</v>
      </c>
      <c r="F1" s="73"/>
      <c r="G1" s="73"/>
    </row>
    <row r="2" spans="1:7" ht="15.75" x14ac:dyDescent="0.25">
      <c r="A2" s="183" t="s">
        <v>158</v>
      </c>
      <c r="B2" s="183"/>
      <c r="C2" s="183"/>
      <c r="D2" s="183"/>
      <c r="E2" s="183"/>
    </row>
    <row r="3" spans="1:7" ht="17.25" customHeight="1" x14ac:dyDescent="0.2">
      <c r="A3" s="184"/>
      <c r="B3" s="184"/>
      <c r="C3" s="184"/>
      <c r="D3" s="184"/>
      <c r="E3" s="184"/>
    </row>
    <row r="4" spans="1:7" ht="24.95" customHeight="1" x14ac:dyDescent="0.25">
      <c r="A4" s="75" t="s">
        <v>151</v>
      </c>
      <c r="B4" s="177" t="s">
        <v>152</v>
      </c>
      <c r="C4" s="177"/>
      <c r="D4" s="177"/>
      <c r="E4" s="177"/>
      <c r="F4" s="76"/>
      <c r="G4" s="76"/>
    </row>
    <row r="5" spans="1:7" ht="24.95" customHeight="1" x14ac:dyDescent="0.2">
      <c r="A5" s="75" t="s">
        <v>154</v>
      </c>
      <c r="B5" s="177" t="s">
        <v>264</v>
      </c>
      <c r="C5" s="177"/>
      <c r="D5" s="177"/>
      <c r="E5" s="177"/>
      <c r="F5" s="77"/>
      <c r="G5" s="77"/>
    </row>
    <row r="6" spans="1:7" ht="24.95" customHeight="1" x14ac:dyDescent="0.2">
      <c r="A6" s="75" t="s">
        <v>155</v>
      </c>
      <c r="B6" s="177" t="s">
        <v>265</v>
      </c>
      <c r="C6" s="177"/>
      <c r="D6" s="177"/>
      <c r="E6" s="177"/>
      <c r="F6" s="78"/>
      <c r="G6" s="78"/>
    </row>
    <row r="7" spans="1:7" ht="14.25" customHeight="1" x14ac:dyDescent="0.2">
      <c r="A7" s="79"/>
    </row>
    <row r="8" spans="1:7" ht="18" customHeight="1" x14ac:dyDescent="0.2">
      <c r="A8" s="178" t="s">
        <v>156</v>
      </c>
      <c r="B8" s="181" t="s">
        <v>157</v>
      </c>
      <c r="C8" s="181"/>
      <c r="D8" s="181"/>
      <c r="E8" s="181"/>
      <c r="F8" s="182"/>
      <c r="G8" s="80"/>
    </row>
    <row r="9" spans="1:7" ht="12.75" customHeight="1" x14ac:dyDescent="0.2">
      <c r="A9" s="179"/>
      <c r="B9" s="81"/>
      <c r="C9" s="81"/>
      <c r="D9" s="81"/>
      <c r="E9" s="81"/>
      <c r="F9" s="81"/>
      <c r="G9" s="82"/>
    </row>
    <row r="10" spans="1:7" ht="12.75" customHeight="1" x14ac:dyDescent="0.2">
      <c r="A10" s="179"/>
      <c r="B10" s="81" t="s">
        <v>159</v>
      </c>
      <c r="C10" s="81" t="s">
        <v>160</v>
      </c>
      <c r="D10" s="81" t="s">
        <v>161</v>
      </c>
      <c r="E10" s="81" t="s">
        <v>162</v>
      </c>
      <c r="F10" s="81" t="s">
        <v>163</v>
      </c>
      <c r="G10" s="82"/>
    </row>
    <row r="11" spans="1:7" ht="12.75" customHeight="1" x14ac:dyDescent="0.2">
      <c r="A11" s="179"/>
      <c r="B11" s="81" t="s">
        <v>164</v>
      </c>
      <c r="C11" s="81"/>
      <c r="D11" s="81" t="s">
        <v>165</v>
      </c>
      <c r="E11" s="81" t="s">
        <v>165</v>
      </c>
      <c r="F11" s="81" t="s">
        <v>166</v>
      </c>
      <c r="G11" s="82"/>
    </row>
    <row r="12" spans="1:7" ht="12.75" customHeight="1" x14ac:dyDescent="0.2">
      <c r="A12" s="180"/>
      <c r="B12" s="83"/>
      <c r="C12" s="84"/>
      <c r="D12" s="84"/>
      <c r="E12" s="84"/>
      <c r="F12" s="84"/>
      <c r="G12" s="82"/>
    </row>
    <row r="13" spans="1:7" ht="45" customHeight="1" x14ac:dyDescent="0.2">
      <c r="A13" s="85"/>
      <c r="B13" s="86"/>
      <c r="C13" s="86"/>
      <c r="D13" s="86"/>
      <c r="E13" s="86"/>
      <c r="F13" s="86"/>
    </row>
    <row r="14" spans="1:7" ht="45" customHeight="1" x14ac:dyDescent="0.2">
      <c r="A14" s="85"/>
      <c r="B14" s="86"/>
      <c r="C14" s="86"/>
      <c r="D14" s="86"/>
      <c r="E14" s="86"/>
      <c r="F14" s="86"/>
    </row>
    <row r="15" spans="1:7" ht="45" customHeight="1" x14ac:dyDescent="0.2">
      <c r="A15" s="85"/>
      <c r="B15" s="86"/>
      <c r="C15" s="86"/>
      <c r="D15" s="86"/>
      <c r="E15" s="86"/>
      <c r="F15" s="86"/>
    </row>
    <row r="16" spans="1:7" ht="45" customHeight="1" x14ac:dyDescent="0.2">
      <c r="A16" s="85"/>
      <c r="B16" s="86"/>
      <c r="C16" s="86"/>
      <c r="D16" s="86"/>
      <c r="E16" s="86"/>
      <c r="F16" s="86"/>
    </row>
    <row r="17" spans="1:7" ht="45" customHeight="1" x14ac:dyDescent="0.2">
      <c r="A17" s="85"/>
      <c r="B17" s="86"/>
      <c r="C17" s="86"/>
      <c r="D17" s="86"/>
      <c r="E17" s="86"/>
      <c r="F17" s="86"/>
    </row>
    <row r="18" spans="1:7" ht="45" customHeight="1" x14ac:dyDescent="0.2">
      <c r="A18" s="85"/>
      <c r="B18" s="86"/>
      <c r="C18" s="86"/>
      <c r="D18" s="86"/>
      <c r="E18" s="86"/>
      <c r="F18" s="86"/>
    </row>
    <row r="19" spans="1:7" ht="45" customHeight="1" x14ac:dyDescent="0.2">
      <c r="A19" s="85"/>
      <c r="B19" s="86"/>
      <c r="C19" s="86"/>
      <c r="D19" s="86"/>
      <c r="E19" s="86"/>
      <c r="F19" s="86"/>
    </row>
    <row r="20" spans="1:7" ht="45" customHeight="1" x14ac:dyDescent="0.2">
      <c r="A20" s="85"/>
      <c r="B20" s="86"/>
      <c r="C20" s="86"/>
      <c r="D20" s="86"/>
      <c r="E20" s="86"/>
      <c r="F20" s="86"/>
    </row>
    <row r="21" spans="1:7" ht="45" customHeight="1" x14ac:dyDescent="0.2">
      <c r="A21" s="85"/>
      <c r="B21" s="86"/>
      <c r="C21" s="86"/>
      <c r="D21" s="86"/>
      <c r="E21" s="86"/>
      <c r="F21" s="86"/>
    </row>
    <row r="22" spans="1:7" ht="45" customHeight="1" x14ac:dyDescent="0.2">
      <c r="A22" s="85"/>
      <c r="B22" s="86"/>
      <c r="C22" s="86"/>
      <c r="D22" s="86"/>
      <c r="E22" s="86"/>
      <c r="F22" s="86"/>
    </row>
    <row r="25" spans="1:7" ht="58.5" customHeight="1" x14ac:dyDescent="0.2">
      <c r="A25" s="87"/>
      <c r="B25" s="88"/>
      <c r="C25" s="88"/>
      <c r="D25" s="88"/>
      <c r="E25" s="88"/>
      <c r="F25" s="88"/>
    </row>
    <row r="26" spans="1:7" x14ac:dyDescent="0.2">
      <c r="A26" s="89" t="s">
        <v>167</v>
      </c>
      <c r="B26" s="90"/>
      <c r="C26" s="91" t="s">
        <v>168</v>
      </c>
      <c r="D26" s="90"/>
      <c r="E26" s="90"/>
      <c r="F26" s="92" t="s">
        <v>169</v>
      </c>
      <c r="G26" s="92"/>
    </row>
    <row r="28" spans="1:7" x14ac:dyDescent="0.2">
      <c r="A28" s="93">
        <f>BEWERTUNG!L2</f>
        <v>45819</v>
      </c>
      <c r="F28" s="94" t="s">
        <v>266</v>
      </c>
    </row>
  </sheetData>
  <mergeCells count="7">
    <mergeCell ref="B6:E6"/>
    <mergeCell ref="A8:A12"/>
    <mergeCell ref="B8:F8"/>
    <mergeCell ref="A2:E2"/>
    <mergeCell ref="A3:E3"/>
    <mergeCell ref="B4:E4"/>
    <mergeCell ref="B5:E5"/>
  </mergeCells>
  <pageMargins left="0.39370078740157483" right="0.39370078740157483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1"/>
  <dimension ref="A1:F44"/>
  <sheetViews>
    <sheetView workbookViewId="0"/>
  </sheetViews>
  <sheetFormatPr baseColWidth="10" defaultColWidth="11.42578125" defaultRowHeight="12.75" x14ac:dyDescent="0.2"/>
  <cols>
    <col min="1" max="1" width="8.7109375" customWidth="1"/>
    <col min="2" max="2" width="40.85546875" bestFit="1" customWidth="1"/>
    <col min="3" max="6" width="35.140625" customWidth="1"/>
  </cols>
  <sheetData>
    <row r="1" spans="1:3" ht="20.100000000000001" customHeight="1" x14ac:dyDescent="0.2">
      <c r="A1" s="63" t="s">
        <v>170</v>
      </c>
    </row>
    <row r="3" spans="1:3" ht="15" customHeight="1" x14ac:dyDescent="0.2">
      <c r="A3" s="64" t="s">
        <v>171</v>
      </c>
      <c r="B3" s="64" t="s">
        <v>172</v>
      </c>
      <c r="C3" s="64" t="s">
        <v>173</v>
      </c>
    </row>
    <row r="4" spans="1:3" ht="15" customHeight="1" x14ac:dyDescent="0.2">
      <c r="A4" s="60">
        <v>0</v>
      </c>
      <c r="B4" s="60">
        <v>29</v>
      </c>
      <c r="C4" s="60">
        <v>6</v>
      </c>
    </row>
    <row r="5" spans="1:3" ht="15" customHeight="1" x14ac:dyDescent="0.2">
      <c r="A5" s="60">
        <v>30</v>
      </c>
      <c r="B5" s="60">
        <v>49</v>
      </c>
      <c r="C5" s="60">
        <v>5</v>
      </c>
    </row>
    <row r="6" spans="1:3" ht="15" customHeight="1" x14ac:dyDescent="0.2">
      <c r="A6" s="60">
        <v>50</v>
      </c>
      <c r="B6" s="60">
        <v>66</v>
      </c>
      <c r="C6" s="60">
        <v>4</v>
      </c>
    </row>
    <row r="7" spans="1:3" ht="15" customHeight="1" x14ac:dyDescent="0.2">
      <c r="A7" s="60">
        <v>67</v>
      </c>
      <c r="B7" s="60">
        <v>80</v>
      </c>
      <c r="C7" s="60">
        <v>3</v>
      </c>
    </row>
    <row r="8" spans="1:3" ht="15" customHeight="1" x14ac:dyDescent="0.2">
      <c r="A8" s="60">
        <v>81</v>
      </c>
      <c r="B8" s="60">
        <v>91</v>
      </c>
      <c r="C8" s="60">
        <v>2</v>
      </c>
    </row>
    <row r="9" spans="1:3" ht="15" customHeight="1" x14ac:dyDescent="0.2">
      <c r="A9" s="60">
        <v>92</v>
      </c>
      <c r="B9" s="60">
        <v>100</v>
      </c>
      <c r="C9" s="60">
        <v>1</v>
      </c>
    </row>
    <row r="12" spans="1:3" ht="15" customHeight="1" x14ac:dyDescent="0.2">
      <c r="A12" s="64" t="s">
        <v>173</v>
      </c>
      <c r="B12" s="64" t="s">
        <v>171</v>
      </c>
      <c r="C12" s="64" t="s">
        <v>172</v>
      </c>
    </row>
    <row r="13" spans="1:3" ht="15" customHeight="1" x14ac:dyDescent="0.2">
      <c r="A13" s="60">
        <v>1</v>
      </c>
      <c r="B13" s="60">
        <v>92</v>
      </c>
      <c r="C13" s="60">
        <v>100</v>
      </c>
    </row>
    <row r="14" spans="1:3" ht="15" customHeight="1" x14ac:dyDescent="0.2">
      <c r="A14" s="60">
        <v>2</v>
      </c>
      <c r="B14" s="60">
        <v>81</v>
      </c>
      <c r="C14" s="60">
        <v>91</v>
      </c>
    </row>
    <row r="15" spans="1:3" ht="15" customHeight="1" x14ac:dyDescent="0.2">
      <c r="A15" s="60">
        <v>3</v>
      </c>
      <c r="B15" s="60">
        <v>67</v>
      </c>
      <c r="C15" s="60">
        <v>80</v>
      </c>
    </row>
    <row r="16" spans="1:3" ht="15" customHeight="1" x14ac:dyDescent="0.2">
      <c r="A16" s="60">
        <v>4</v>
      </c>
      <c r="B16" s="60">
        <v>50</v>
      </c>
      <c r="C16" s="60">
        <v>66</v>
      </c>
    </row>
    <row r="17" spans="1:6" ht="15" customHeight="1" x14ac:dyDescent="0.2">
      <c r="A17" s="60">
        <v>5</v>
      </c>
      <c r="B17" s="60">
        <v>30</v>
      </c>
      <c r="C17" s="60">
        <v>49</v>
      </c>
    </row>
    <row r="18" spans="1:6" ht="15" customHeight="1" x14ac:dyDescent="0.2">
      <c r="A18" s="60">
        <v>6</v>
      </c>
      <c r="B18" s="60">
        <v>0</v>
      </c>
      <c r="C18" s="60">
        <v>29</v>
      </c>
    </row>
    <row r="21" spans="1:6" ht="20.100000000000001" customHeight="1" x14ac:dyDescent="0.2">
      <c r="A21" s="63" t="s">
        <v>174</v>
      </c>
      <c r="D21" s="1" t="s">
        <v>175</v>
      </c>
      <c r="E21" s="12" t="s">
        <v>176</v>
      </c>
    </row>
    <row r="23" spans="1:6" ht="15" customHeight="1" x14ac:dyDescent="0.2">
      <c r="A23" s="65" t="s">
        <v>177</v>
      </c>
      <c r="B23" s="65" t="s">
        <v>178</v>
      </c>
      <c r="C23" s="65" t="s">
        <v>179</v>
      </c>
      <c r="D23" s="65" t="s">
        <v>180</v>
      </c>
      <c r="E23" s="65" t="s">
        <v>181</v>
      </c>
      <c r="F23" s="65" t="s">
        <v>182</v>
      </c>
    </row>
    <row r="24" spans="1:6" ht="15" customHeight="1" x14ac:dyDescent="0.2">
      <c r="A24" s="66" t="s">
        <v>183</v>
      </c>
      <c r="B24" s="66" t="s">
        <v>184</v>
      </c>
      <c r="C24" s="66" t="s">
        <v>185</v>
      </c>
      <c r="D24" s="66" t="s">
        <v>186</v>
      </c>
      <c r="E24" s="66" t="s">
        <v>187</v>
      </c>
      <c r="F24" s="66" t="s">
        <v>188</v>
      </c>
    </row>
    <row r="25" spans="1:6" ht="15" customHeight="1" x14ac:dyDescent="0.2">
      <c r="A25" s="66" t="s">
        <v>189</v>
      </c>
      <c r="B25" s="66" t="s">
        <v>190</v>
      </c>
      <c r="C25" s="66" t="s">
        <v>191</v>
      </c>
      <c r="D25" s="66" t="s">
        <v>192</v>
      </c>
      <c r="E25" s="66" t="s">
        <v>187</v>
      </c>
      <c r="F25" s="66" t="s">
        <v>188</v>
      </c>
    </row>
    <row r="26" spans="1:6" ht="15" customHeight="1" x14ac:dyDescent="0.2">
      <c r="A26" s="67" t="s">
        <v>2</v>
      </c>
      <c r="B26" s="66" t="s">
        <v>193</v>
      </c>
      <c r="C26" s="67" t="s">
        <v>194</v>
      </c>
      <c r="D26" s="67" t="s">
        <v>195</v>
      </c>
      <c r="E26" s="67" t="s">
        <v>196</v>
      </c>
      <c r="F26" s="66" t="s">
        <v>188</v>
      </c>
    </row>
    <row r="27" spans="1:6" ht="15" customHeight="1" x14ac:dyDescent="0.2">
      <c r="A27" s="67" t="s">
        <v>197</v>
      </c>
      <c r="B27" s="66" t="s">
        <v>198</v>
      </c>
      <c r="C27" s="67" t="s">
        <v>199</v>
      </c>
      <c r="D27" s="67" t="s">
        <v>200</v>
      </c>
      <c r="E27" s="67" t="s">
        <v>201</v>
      </c>
      <c r="F27" s="66" t="s">
        <v>188</v>
      </c>
    </row>
    <row r="28" spans="1:6" ht="15" customHeight="1" x14ac:dyDescent="0.2">
      <c r="A28" s="67" t="s">
        <v>202</v>
      </c>
      <c r="B28" s="66" t="s">
        <v>203</v>
      </c>
      <c r="C28" s="67" t="s">
        <v>204</v>
      </c>
      <c r="D28" s="67" t="s">
        <v>205</v>
      </c>
      <c r="E28" s="67" t="s">
        <v>206</v>
      </c>
      <c r="F28" s="66" t="s">
        <v>188</v>
      </c>
    </row>
    <row r="29" spans="1:6" ht="15" customHeight="1" x14ac:dyDescent="0.2">
      <c r="A29" s="67" t="s">
        <v>207</v>
      </c>
      <c r="B29" s="66" t="s">
        <v>208</v>
      </c>
      <c r="C29" s="67" t="s">
        <v>209</v>
      </c>
      <c r="D29" s="67" t="s">
        <v>210</v>
      </c>
      <c r="E29" s="67" t="s">
        <v>211</v>
      </c>
      <c r="F29" s="66" t="s">
        <v>188</v>
      </c>
    </row>
    <row r="30" spans="1:6" ht="15" customHeight="1" x14ac:dyDescent="0.2">
      <c r="A30" s="67" t="s">
        <v>212</v>
      </c>
      <c r="B30" s="67" t="s">
        <v>213</v>
      </c>
      <c r="C30" s="66" t="s">
        <v>214</v>
      </c>
      <c r="D30" s="66" t="s">
        <v>215</v>
      </c>
      <c r="E30" s="66" t="s">
        <v>216</v>
      </c>
      <c r="F30" s="66" t="s">
        <v>188</v>
      </c>
    </row>
    <row r="35" spans="2:4" x14ac:dyDescent="0.2">
      <c r="B35" s="18"/>
    </row>
    <row r="44" spans="2:4" x14ac:dyDescent="0.2">
      <c r="D44" s="18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5194-4331-485A-A70D-07782B1F2615}">
  <dimension ref="B2:B52"/>
  <sheetViews>
    <sheetView workbookViewId="0"/>
  </sheetViews>
  <sheetFormatPr baseColWidth="10" defaultColWidth="11.42578125" defaultRowHeight="12.75" x14ac:dyDescent="0.2"/>
  <cols>
    <col min="1" max="16384" width="11.42578125" style="74"/>
  </cols>
  <sheetData>
    <row r="2" spans="2:2" x14ac:dyDescent="0.2">
      <c r="B2" s="95" t="s">
        <v>217</v>
      </c>
    </row>
    <row r="4" spans="2:2" x14ac:dyDescent="0.2">
      <c r="B4" s="74" t="s">
        <v>218</v>
      </c>
    </row>
    <row r="5" spans="2:2" x14ac:dyDescent="0.2">
      <c r="B5" s="74" t="s">
        <v>219</v>
      </c>
    </row>
    <row r="6" spans="2:2" x14ac:dyDescent="0.2">
      <c r="B6" s="74" t="s">
        <v>220</v>
      </c>
    </row>
    <row r="7" spans="2:2" x14ac:dyDescent="0.2">
      <c r="B7" s="74" t="s">
        <v>221</v>
      </c>
    </row>
    <row r="8" spans="2:2" x14ac:dyDescent="0.2">
      <c r="B8" s="74" t="s">
        <v>222</v>
      </c>
    </row>
    <row r="9" spans="2:2" x14ac:dyDescent="0.2">
      <c r="B9" s="74" t="s">
        <v>223</v>
      </c>
    </row>
    <row r="10" spans="2:2" x14ac:dyDescent="0.2">
      <c r="B10" s="74" t="s">
        <v>224</v>
      </c>
    </row>
    <row r="11" spans="2:2" x14ac:dyDescent="0.2">
      <c r="B11" s="74" t="s">
        <v>225</v>
      </c>
    </row>
    <row r="12" spans="2:2" x14ac:dyDescent="0.2">
      <c r="B12" s="74" t="s">
        <v>226</v>
      </c>
    </row>
    <row r="13" spans="2:2" x14ac:dyDescent="0.2">
      <c r="B13" s="74" t="s">
        <v>227</v>
      </c>
    </row>
    <row r="14" spans="2:2" x14ac:dyDescent="0.2">
      <c r="B14" s="74" t="s">
        <v>228</v>
      </c>
    </row>
    <row r="15" spans="2:2" x14ac:dyDescent="0.2">
      <c r="B15" s="74" t="s">
        <v>229</v>
      </c>
    </row>
    <row r="16" spans="2:2" x14ac:dyDescent="0.2">
      <c r="B16" s="74" t="s">
        <v>230</v>
      </c>
    </row>
    <row r="17" spans="2:2" x14ac:dyDescent="0.2">
      <c r="B17" s="74" t="s">
        <v>231</v>
      </c>
    </row>
    <row r="18" spans="2:2" x14ac:dyDescent="0.2">
      <c r="B18" s="74" t="s">
        <v>232</v>
      </c>
    </row>
    <row r="19" spans="2:2" x14ac:dyDescent="0.2">
      <c r="B19" s="74" t="s">
        <v>233</v>
      </c>
    </row>
    <row r="20" spans="2:2" x14ac:dyDescent="0.2">
      <c r="B20" s="74" t="s">
        <v>234</v>
      </c>
    </row>
    <row r="21" spans="2:2" x14ac:dyDescent="0.2">
      <c r="B21" s="74" t="s">
        <v>235</v>
      </c>
    </row>
    <row r="22" spans="2:2" x14ac:dyDescent="0.2">
      <c r="B22" s="74" t="s">
        <v>236</v>
      </c>
    </row>
    <row r="23" spans="2:2" x14ac:dyDescent="0.2">
      <c r="B23" s="74" t="s">
        <v>237</v>
      </c>
    </row>
    <row r="24" spans="2:2" x14ac:dyDescent="0.2">
      <c r="B24" s="74" t="s">
        <v>238</v>
      </c>
    </row>
    <row r="25" spans="2:2" x14ac:dyDescent="0.2">
      <c r="B25" s="74" t="s">
        <v>239</v>
      </c>
    </row>
    <row r="26" spans="2:2" x14ac:dyDescent="0.2">
      <c r="B26" s="74" t="s">
        <v>240</v>
      </c>
    </row>
    <row r="27" spans="2:2" x14ac:dyDescent="0.2">
      <c r="B27" s="74" t="s">
        <v>241</v>
      </c>
    </row>
    <row r="28" spans="2:2" x14ac:dyDescent="0.2">
      <c r="B28" s="74" t="s">
        <v>242</v>
      </c>
    </row>
    <row r="29" spans="2:2" x14ac:dyDescent="0.2">
      <c r="B29" s="74" t="s">
        <v>243</v>
      </c>
    </row>
    <row r="30" spans="2:2" x14ac:dyDescent="0.2">
      <c r="B30" s="74" t="s">
        <v>244</v>
      </c>
    </row>
    <row r="31" spans="2:2" x14ac:dyDescent="0.2">
      <c r="B31" s="74" t="s">
        <v>245</v>
      </c>
    </row>
    <row r="32" spans="2:2" x14ac:dyDescent="0.2">
      <c r="B32" s="74" t="s">
        <v>246</v>
      </c>
    </row>
    <row r="33" spans="2:2" x14ac:dyDescent="0.2">
      <c r="B33" s="74" t="s">
        <v>247</v>
      </c>
    </row>
    <row r="34" spans="2:2" x14ac:dyDescent="0.2">
      <c r="B34" s="74" t="s">
        <v>248</v>
      </c>
    </row>
    <row r="35" spans="2:2" x14ac:dyDescent="0.2">
      <c r="B35" s="74" t="s">
        <v>249</v>
      </c>
    </row>
    <row r="36" spans="2:2" x14ac:dyDescent="0.2">
      <c r="B36" s="74" t="s">
        <v>250</v>
      </c>
    </row>
    <row r="37" spans="2:2" x14ac:dyDescent="0.2">
      <c r="B37" s="74" t="s">
        <v>251</v>
      </c>
    </row>
    <row r="39" spans="2:2" x14ac:dyDescent="0.2">
      <c r="B39" s="74" t="s">
        <v>252</v>
      </c>
    </row>
    <row r="41" spans="2:2" x14ac:dyDescent="0.2">
      <c r="B41" s="74" t="s">
        <v>253</v>
      </c>
    </row>
    <row r="43" spans="2:2" x14ac:dyDescent="0.2">
      <c r="B43" s="74" t="s">
        <v>254</v>
      </c>
    </row>
    <row r="46" spans="2:2" x14ac:dyDescent="0.2">
      <c r="B46" s="95" t="s">
        <v>255</v>
      </c>
    </row>
    <row r="47" spans="2:2" x14ac:dyDescent="0.2">
      <c r="B47" s="74" t="s">
        <v>256</v>
      </c>
    </row>
    <row r="48" spans="2:2" x14ac:dyDescent="0.2">
      <c r="B48" s="74" t="s">
        <v>257</v>
      </c>
    </row>
    <row r="49" spans="2:2" x14ac:dyDescent="0.2">
      <c r="B49" s="74" t="s">
        <v>258</v>
      </c>
    </row>
    <row r="50" spans="2:2" x14ac:dyDescent="0.2">
      <c r="B50" s="74" t="s">
        <v>259</v>
      </c>
    </row>
    <row r="51" spans="2:2" x14ac:dyDescent="0.2">
      <c r="B51" s="74" t="s">
        <v>260</v>
      </c>
    </row>
    <row r="52" spans="2:2" x14ac:dyDescent="0.2">
      <c r="B52" s="74" t="s">
        <v>261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F0E780ADAF074894348470BA2FCBA5" ma:contentTypeVersion="8" ma:contentTypeDescription="Ein neues Dokument erstellen." ma:contentTypeScope="" ma:versionID="000a794f894739b0159ffb2ffb54cc33">
  <xsd:schema xmlns:xsd="http://www.w3.org/2001/XMLSchema" xmlns:xs="http://www.w3.org/2001/XMLSchema" xmlns:p="http://schemas.microsoft.com/office/2006/metadata/properties" xmlns:ns2="79ac6e75-baca-4c7c-a628-282353521a81" xmlns:ns3="47da80fe-b35d-4fdf-bc15-654d18d99c56" targetNamespace="http://schemas.microsoft.com/office/2006/metadata/properties" ma:root="true" ma:fieldsID="e08e802090227c24b91f6330284375b0" ns2:_="" ns3:_="">
    <xsd:import namespace="79ac6e75-baca-4c7c-a628-282353521a81"/>
    <xsd:import namespace="47da80fe-b35d-4fdf-bc15-654d18d99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c6e75-baca-4c7c-a628-282353521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38fcc698-c6ab-4efe-be14-370d685c0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a80fe-b35d-4fdf-bc15-654d18d99c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5752824-3746-4dc2-8df2-4a253de324a9}" ma:internalName="TaxCatchAll" ma:showField="CatchAllData" ma:web="47da80fe-b35d-4fdf-bc15-654d18d99c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da80fe-b35d-4fdf-bc15-654d18d99c56" xsi:nil="true"/>
    <lcf76f155ced4ddcb4097134ff3c332f xmlns="79ac6e75-baca-4c7c-a628-282353521a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17C40E-08CB-4985-BF59-D805B2CBE3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AC322-0323-4905-BEB6-562B29E54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ac6e75-baca-4c7c-a628-282353521a81"/>
    <ds:schemaRef ds:uri="47da80fe-b35d-4fdf-bc15-654d18d99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E2FC4B-61F4-45B5-9BE3-529469CA0E26}">
  <ds:schemaRefs>
    <ds:schemaRef ds:uri="http://schemas.microsoft.com/office/2006/metadata/properties"/>
    <ds:schemaRef ds:uri="http://schemas.microsoft.com/office/infopath/2007/PartnerControls"/>
    <ds:schemaRef ds:uri="47da80fe-b35d-4fdf-bc15-654d18d99c56"/>
    <ds:schemaRef ds:uri="79ac6e75-baca-4c7c-a628-282353521a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BEWERTUNG</vt:lpstr>
      <vt:lpstr>Protokoll (Kreuze)</vt:lpstr>
      <vt:lpstr>NS</vt:lpstr>
      <vt:lpstr>Beispiele</vt:lpstr>
      <vt:lpstr>BEWERTUNG!Drucktitel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Bewertungsbogen IT-Berufe</dc:title>
  <dc:subject>IHK Abschlussprüfung</dc:subject>
  <dc:creator>Chr. A. Munk</dc:creator>
  <cp:keywords/>
  <dc:description/>
  <cp:lastModifiedBy>Christian A. Munk</cp:lastModifiedBy>
  <cp:revision/>
  <dcterms:created xsi:type="dcterms:W3CDTF">2004-04-04T20:26:01Z</dcterms:created>
  <dcterms:modified xsi:type="dcterms:W3CDTF">2025-03-10T11:21:36Z</dcterms:modified>
  <cp:category>KBS Nordhorn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0x01010040F0E780ADAF074894348470BA2FCBA5</vt:lpwstr>
  </property>
</Properties>
</file>